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jacob.stewart\Downloads\"/>
    </mc:Choice>
  </mc:AlternateContent>
  <xr:revisionPtr revIDLastSave="0" documentId="13_ncr:1_{6D5008FF-4747-48CF-AC03-11989B20F1BC}" xr6:coauthVersionLast="47" xr6:coauthVersionMax="47" xr10:uidLastSave="{00000000-0000-0000-0000-000000000000}"/>
  <bookViews>
    <workbookView xWindow="-108" yWindow="-108" windowWidth="23256" windowHeight="12456" xr2:uid="{37159CDC-7CFD-F248-AC63-21B5B3E79CAF}"/>
  </bookViews>
  <sheets>
    <sheet name="By Financial Acct" sheetId="2" r:id="rId1"/>
    <sheet name="By Dept &amp; Category or Fund" sheetId="3" r:id="rId2"/>
    <sheet name="By Line Item" sheetId="1" r:id="rId3"/>
    <sheet name="Stipends Breakdown" sheetId="4" r:id="rId4"/>
    <sheet name="Sheet4"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 i="4" l="1"/>
  <c r="D46" i="4"/>
  <c r="D27" i="4"/>
  <c r="D45" i="4"/>
  <c r="D44" i="4"/>
  <c r="D43" i="4"/>
  <c r="D42" i="4"/>
  <c r="D41" i="4"/>
  <c r="D40" i="4"/>
  <c r="D39" i="4"/>
  <c r="D38" i="4"/>
  <c r="D37" i="4"/>
  <c r="D36" i="4"/>
  <c r="D35" i="4"/>
  <c r="D34" i="4"/>
  <c r="D33" i="4"/>
  <c r="D32" i="4"/>
  <c r="D31" i="4"/>
  <c r="D30" i="4"/>
  <c r="D29" i="4"/>
  <c r="D28" i="4"/>
  <c r="D26" i="4"/>
  <c r="D25" i="4"/>
  <c r="D24" i="4"/>
  <c r="D23" i="4"/>
  <c r="D22" i="4"/>
  <c r="D21" i="4"/>
  <c r="D20" i="4"/>
  <c r="D19" i="4"/>
  <c r="D18" i="4"/>
  <c r="D17" i="4"/>
  <c r="D16" i="4"/>
  <c r="D15" i="4"/>
  <c r="D14" i="4"/>
  <c r="D13" i="4"/>
  <c r="D12" i="4"/>
  <c r="D11" i="4"/>
  <c r="D10" i="4"/>
  <c r="D9" i="4"/>
  <c r="D8" i="4"/>
  <c r="D7" i="4"/>
  <c r="D6" i="4"/>
  <c r="D5" i="4"/>
  <c r="I30" i="1"/>
  <c r="I37" i="1"/>
  <c r="I38" i="1"/>
  <c r="H42" i="1"/>
  <c r="C33" i="3"/>
  <c r="E32" i="3"/>
  <c r="F32" i="3" s="1"/>
  <c r="D22" i="3"/>
  <c r="D12" i="3"/>
  <c r="D4" i="3"/>
  <c r="F8" i="2"/>
  <c r="G5" i="2"/>
  <c r="G6" i="2"/>
  <c r="G7" i="2"/>
  <c r="E42" i="1"/>
  <c r="C4" i="2" s="1"/>
  <c r="C8" i="2" s="1"/>
  <c r="F42" i="1"/>
  <c r="D4" i="2" s="1"/>
  <c r="D8" i="2" s="1"/>
  <c r="D42" i="1"/>
  <c r="B4" i="2" s="1"/>
  <c r="B8" i="2" s="1"/>
  <c r="G41" i="1"/>
  <c r="I41" i="1" s="1"/>
  <c r="G40" i="1"/>
  <c r="I40" i="1" s="1"/>
  <c r="G39" i="1"/>
  <c r="I39" i="1" s="1"/>
  <c r="G38" i="1"/>
  <c r="D29" i="3" s="1"/>
  <c r="E29" i="3" s="1"/>
  <c r="F29" i="3" s="1"/>
  <c r="G37" i="1"/>
  <c r="D27" i="3" s="1"/>
  <c r="G36" i="1"/>
  <c r="I36" i="1" s="1"/>
  <c r="G35" i="1"/>
  <c r="I35" i="1" s="1"/>
  <c r="G34" i="1"/>
  <c r="I34" i="1" s="1"/>
  <c r="G33" i="1"/>
  <c r="I33" i="1" s="1"/>
  <c r="G32" i="1"/>
  <c r="I32" i="1" s="1"/>
  <c r="G31" i="1"/>
  <c r="I31" i="1" s="1"/>
  <c r="G30" i="1"/>
  <c r="G29" i="1"/>
  <c r="D20" i="3" s="1"/>
  <c r="G28" i="1"/>
  <c r="I28" i="1" s="1"/>
  <c r="G27" i="1"/>
  <c r="D19" i="3" s="1"/>
  <c r="G26" i="1"/>
  <c r="I26" i="1" s="1"/>
  <c r="G25" i="1"/>
  <c r="I25" i="1" s="1"/>
  <c r="G24" i="1"/>
  <c r="I24" i="1" s="1"/>
  <c r="G23" i="1"/>
  <c r="I23" i="1" s="1"/>
  <c r="G22" i="1"/>
  <c r="D17" i="3" s="1"/>
  <c r="E17" i="3" s="1"/>
  <c r="F17" i="3" s="1"/>
  <c r="G21" i="1"/>
  <c r="I21" i="1" s="1"/>
  <c r="G20" i="1"/>
  <c r="D16" i="3" s="1"/>
  <c r="E16" i="3" s="1"/>
  <c r="F16" i="3" s="1"/>
  <c r="G19" i="1"/>
  <c r="I19" i="1" s="1"/>
  <c r="G18" i="1"/>
  <c r="I18" i="1" s="1"/>
  <c r="G17" i="1"/>
  <c r="I17" i="1" s="1"/>
  <c r="G16" i="1"/>
  <c r="I16" i="1" s="1"/>
  <c r="G15" i="1"/>
  <c r="I15" i="1" s="1"/>
  <c r="G14" i="1"/>
  <c r="I14" i="1" s="1"/>
  <c r="G13" i="1"/>
  <c r="D11" i="3" s="1"/>
  <c r="G12" i="1"/>
  <c r="I12" i="1" s="1"/>
  <c r="G11" i="1"/>
  <c r="D10" i="3" s="1"/>
  <c r="G10" i="1"/>
  <c r="G9" i="1"/>
  <c r="I9" i="1" s="1"/>
  <c r="G8" i="1"/>
  <c r="I8" i="1" s="1"/>
  <c r="G7" i="1"/>
  <c r="I7" i="1" s="1"/>
  <c r="G6" i="1"/>
  <c r="I6" i="1" s="1"/>
  <c r="G5" i="1"/>
  <c r="I5" i="1" s="1"/>
  <c r="D13" i="3" l="1"/>
  <c r="E14" i="3" s="1"/>
  <c r="F14" i="3" s="1"/>
  <c r="G42" i="1"/>
  <c r="E4" i="2" s="1"/>
  <c r="E8" i="2" s="1"/>
  <c r="I29" i="1"/>
  <c r="D26" i="3"/>
  <c r="E28" i="3" s="1"/>
  <c r="F28" i="3" s="1"/>
  <c r="D23" i="3"/>
  <c r="I22" i="1"/>
  <c r="G4" i="2"/>
  <c r="G8" i="2" s="1"/>
  <c r="I13" i="1"/>
  <c r="D15" i="3"/>
  <c r="E15" i="3" s="1"/>
  <c r="F15" i="3" s="1"/>
  <c r="D25" i="3"/>
  <c r="E25" i="3" s="1"/>
  <c r="F25" i="3" s="1"/>
  <c r="E31" i="3"/>
  <c r="F31" i="3" s="1"/>
  <c r="I20" i="1"/>
  <c r="I27" i="1"/>
  <c r="I11" i="1"/>
  <c r="D5" i="3"/>
  <c r="D7" i="3"/>
  <c r="I10" i="1"/>
  <c r="D8" i="3"/>
  <c r="D18" i="3"/>
  <c r="E21" i="3" s="1"/>
  <c r="F21" i="3" s="1"/>
  <c r="D30" i="3"/>
  <c r="E30" i="3" s="1"/>
  <c r="F30" i="3" s="1"/>
  <c r="E24" i="3"/>
  <c r="F24" i="3" s="1"/>
  <c r="E6" i="3"/>
  <c r="D33" i="3" l="1"/>
  <c r="I42" i="1"/>
  <c r="F6" i="3"/>
  <c r="E9" i="3"/>
  <c r="F9" i="3" s="1"/>
  <c r="F33" i="3" l="1"/>
  <c r="E3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tc={39A7AEDA-68C3-9C42-95B0-DB896EF3E32E}</author>
    <author>tc={2661BF59-2ECE-3042-BF85-031FD73E18E3}</author>
    <author>tc={042CC4AA-6701-324A-A2F3-A39F324A84D4}</author>
    <author>tc={C2D77894-8678-5642-B0BA-90689A40C282}</author>
    <author>tc={3B46DC70-4FF4-354D-9CD9-76B7155A0663}</author>
    <author>tc={17572908-A8CA-4E49-87F9-1B48BD664F52}</author>
    <author>tc={750CE8C1-6292-FF46-93FB-4AE56129B308}</author>
    <author>tc={7DF73452-8B95-4B49-BC74-E00A494C7795}</author>
  </authors>
  <commentList>
    <comment ref="A5" authorId="0" shapeId="0" xr:uid="{39A7AEDA-68C3-9C42-95B0-DB896EF3E32E}">
      <text>
        <t>[Threaded comment]
Your version of Excel allows you to read this threaded comment; however, any edits to it will get removed if the file is opened in a newer version of Excel. Learn more: https://go.microsoft.com/fwlink/?linkid=870924
Comment:
    Legislative stipends are for the persons who hold these positions as of 30 days after the start of the legislative session for which the stipend is allotted (IUSG.21-22-21, SEC. 4). An officer/chair also has until that date to reject their stipend via written communication to the treasurer (R.B. § 2-2-7, as amended 6/1/22 by IUSG.21-22-13).
Reply:
    By (read: on) date of record, Speaker must submit to treasurer proper forms to cover all legislative stipends for that session, specifying recipients and their respective positions. Treasurer has until 60 days after start of session to ensure that all stipends are paid. (R.B. § 2-2-7, as amended 6/1/22 by IUSG.21-22-13.)</t>
      </text>
    </comment>
    <comment ref="B16" authorId="1" shapeId="0" xr:uid="{2661BF59-2ECE-3042-BF85-031FD73E18E3}">
      <text>
        <t>[Threaded comment]
Your version of Excel allows you to read this threaded comment; however, any edits to it will get removed if the file is opened in a newer version of Excel. Learn more: https://go.microsoft.com/fwlink/?linkid=870924
Comment:
    Applies to any officer or committee chair position created by Congress. Dollar amount of stipend for a new position is determined by Speaker, but cannot exceed $200. In addition, if Congress assigns “substantial additional duties” to an existing officer, Speaker may increase stipend by up to $100 for a given semester.
Reply:
    See IUSG.21-22-21, SEC. 4.</t>
      </text>
    </comment>
    <comment ref="A17" authorId="2" shapeId="0" xr:uid="{042CC4AA-6701-324A-A2F3-A39F324A84D4}">
      <text>
        <t>[Threaded comment]
Your version of Excel allows you to read this threaded comment; however, any edits to it will get removed if the file is opened in a newer version of Excel. Learn more: https://go.microsoft.com/fwlink/?linkid=870924
Comment:
    Justices do not receive stipends unless they affirmatively accept the money allotted for them via written communication to the treasurer. A Justice has until 30 days after the start of a fiscal period to accept for that fiscal period. Treasurer then has until 60 days after start of fiscal period to ensure that all stipends are paid.
Reply:
    See R.B. § 6-2-6, as amended 6/1/22 by IUSG.21-22-13.</t>
      </text>
    </comment>
    <comment ref="B18" authorId="3" shapeId="0" xr:uid="{C2D77894-8678-5642-B0BA-90689A40C282}">
      <text>
        <t>[Threaded comment]
Your version of Excel allows you to read this threaded comment; however, any edits to it will get removed if the file is opened in a newer version of Excel. Learn more: https://go.microsoft.com/fwlink/?linkid=870924
Comment:
    Dollar amount of stipend for a single Justice cannot exceed $450 for a given semester (see IUSG.21-22-21, SEC. 4)</t>
      </text>
    </comment>
    <comment ref="A19" authorId="4" shapeId="0" xr:uid="{3B46DC70-4FF4-354D-9CD9-76B7155A0663}">
      <text>
        <t>[Threaded comment]
Your version of Excel allows you to read this threaded comment; however, any edits to it will get removed if the file is opened in a newer version of Excel. Learn more: https://go.microsoft.com/fwlink/?linkid=870924
Comment:
    Executive stipends are for the persons who hold these positions as of 30 days after the start of the fiscal period for which the stipend is allotted (IUSG.21-22-21, SEC. 4). An officeholder also has until that date to reject their stipend via written communication to the treasurer (R.B. § 4-10-5, as amended 6/1/22 by IUSG.21-22-13).
Reply:
    By (read: on) date of record, Chief of Staff must submit to treasurer proper forms to cover all executive stipends for that fiscal period. Treasurer has until 60 days after start of fiscal period to ensure that all stipends are paid. (See R.B. § 4-10-5, as amended 6/1/22 by IUSG.21-22-13.)</t>
      </text>
    </comment>
    <comment ref="B26" authorId="5" shapeId="0" xr:uid="{17572908-A8CA-4E49-87F9-1B48BD664F52}">
      <text>
        <t>[Threaded comment]
Your version of Excel allows you to read this threaded comment; however, any edits to it will get removed if the file is opened in a newer version of Excel. Learn more: https://go.microsoft.com/fwlink/?linkid=870924
Comment:
    Statute allows for up to two people in each of these positions simultaneously. For one of these positions that is held by two people simultaneously on the date of record, the stipend is split evenly in half between the two (R.B. § 21-22-21, SEC. 4).</t>
      </text>
    </comment>
    <comment ref="B34" authorId="6" shapeId="0" xr:uid="{750CE8C1-6292-FF46-93FB-4AE56129B308}">
      <text>
        <t>[Threaded comment]
Your version of Excel allows you to read this threaded comment; however, any edits to it will get removed if the file is opened in a newer version of Excel. Learn more: https://go.microsoft.com/fwlink/?linkid=870924
Comment:
    Applies only to positions created by Congress. Dollar amount of stipend for a new position is determined by President, but cannot exceed $400 for a given semester.
Reply:
    See IUSG.21-22-21, SEC. 4.</t>
      </text>
    </comment>
    <comment ref="A35" authorId="7" shapeId="0" xr:uid="{7DF73452-8B95-4B49-BC74-E00A494C7795}">
      <text>
        <t>[Threaded comment]
Your version of Excel allows you to read this threaded comment; however, any edits to it will get removed if the file is opened in a newer version of Excel. Learn more: https://go.microsoft.com/fwlink/?linkid=870924
Comment:
    EC stipends are for the persons who hold these positions as of 30 days after the start of the fiscal period for which the stipend is allotted (IUSG.21-22-21, SEC. 4). An officeholder also has until that date to reject their stipend via written communication to the treasurer (R.B. § 3-1-10, as amended 6/1/22 by IUSG.21-22-13).
Reply:
    By 60 days after start of fiscal period, Co-Chairs must submit to treasurer proper forms to cover all EC stipends for that fiscal period. Treasurer has until end of fiscal period to ensure that all stipends are paid. (See R.B. § 3-1-10, as amended 6/1/22 by IUSG.21-22-13.)</t>
      </text>
    </comment>
  </commentList>
</comments>
</file>

<file path=xl/sharedStrings.xml><?xml version="1.0" encoding="utf-8"?>
<sst xmlns="http://schemas.openxmlformats.org/spreadsheetml/2006/main" count="641" uniqueCount="237">
  <si>
    <t>TOTAL FY23 ENACTED APPROPRIATIONS BY FINANCIAL ACCOUNT</t>
  </si>
  <si>
    <t>Financial Account</t>
  </si>
  <si>
    <t>Summer</t>
  </si>
  <si>
    <t>Fall</t>
  </si>
  <si>
    <t>Spring</t>
  </si>
  <si>
    <t>Total New</t>
  </si>
  <si>
    <t>FY22 Rollover</t>
  </si>
  <si>
    <t>Total Available for Expense</t>
  </si>
  <si>
    <t>IU Acct (Student Fee Fund)</t>
  </si>
  <si>
    <t>Credit Card Acct</t>
  </si>
  <si>
    <t>Reunion Acct</t>
  </si>
  <si>
    <t>Scholarship Acct</t>
  </si>
  <si>
    <t>Grand Total</t>
  </si>
  <si>
    <t>TOTAL FY23 ENACTED APPROPRIATIONS BY DEPARTMENT &amp; CATEGORY OR FUND</t>
  </si>
  <si>
    <t>Department</t>
  </si>
  <si>
    <t>Category</t>
  </si>
  <si>
    <t>Rollover from FY22</t>
  </si>
  <si>
    <t>Category New</t>
  </si>
  <si>
    <t>Dept/Fund New</t>
  </si>
  <si>
    <t>Dept/Fund Total Available</t>
  </si>
  <si>
    <t>Congress</t>
  </si>
  <si>
    <t>Operating</t>
  </si>
  <si>
    <t>Stipends</t>
  </si>
  <si>
    <t>Congress Total</t>
  </si>
  <si>
    <t>Supreme Court</t>
  </si>
  <si>
    <t>Supreme Court Total</t>
  </si>
  <si>
    <t>Dept of General Ops</t>
  </si>
  <si>
    <t>Annual Events</t>
  </si>
  <si>
    <t>Dinners w/ Student Orgs</t>
  </si>
  <si>
    <t>Dept of Gen Ops Total</t>
  </si>
  <si>
    <t>Dept of Records</t>
  </si>
  <si>
    <t>Dept of Treasury</t>
  </si>
  <si>
    <t>Office of Technology</t>
  </si>
  <si>
    <t>Hardware</t>
  </si>
  <si>
    <t>Office of Comms &amp; Engagement</t>
  </si>
  <si>
    <t>Promo</t>
  </si>
  <si>
    <t>Advertising</t>
  </si>
  <si>
    <t>Telecomms</t>
  </si>
  <si>
    <t>Office of Comms Total</t>
  </si>
  <si>
    <t>Election Commission</t>
  </si>
  <si>
    <t>Election Commission Total</t>
  </si>
  <si>
    <t>Board of Finance</t>
  </si>
  <si>
    <t>Transfers for Policy Dept Activities</t>
  </si>
  <si>
    <t>Dept of Sexual Violence Prevention</t>
  </si>
  <si>
    <t>Campaign for Survivors</t>
  </si>
  <si>
    <t>Red Zone Initiative</t>
  </si>
  <si>
    <t>Dept of SVP Total</t>
  </si>
  <si>
    <t>Department of DEI</t>
  </si>
  <si>
    <t>Culture Center Donations</t>
  </si>
  <si>
    <t>Dept of Student Life</t>
  </si>
  <si>
    <t>Safer Sex Express Donations</t>
  </si>
  <si>
    <t>Election Financing Fund (R.B. § 3-6-1)</t>
  </si>
  <si>
    <t>Emergency Expenditures Fund (R.B. § 4-4-11)</t>
  </si>
  <si>
    <t>TOTAL FY23 ENACTED APPROPRIATIONS BY LINE ITEM AND FISCAL PERIOD</t>
  </si>
  <si>
    <t>**NOTE: Fiscal Periods Indicate Dates on Which Appropriations Become Available. Amounts Unexpended and Unencumbered at End of the Summer or Fall Fiscal Period Roll Over and Remain Available Until Close of Fiscal Year on May 31, 2023. Except the Money in the Emergency Expenditures Fund, All Amounts Unexpended and Unencumbered at Close of Fiscal Year Lapse and are No Longer Available. (See R.B. § 4-4-3; R.B. § 4-4-9; R.B. § 4-4-11; IUSG.21-22-21, SEC. 2; IUSG.21-22-21, SEC. 3.)**</t>
  </si>
  <si>
    <t>Line Item</t>
  </si>
  <si>
    <t>Total Available</t>
  </si>
  <si>
    <t>Room Reservations</t>
  </si>
  <si>
    <t>Recorder</t>
  </si>
  <si>
    <t>Other</t>
  </si>
  <si>
    <t>Total</t>
  </si>
  <si>
    <t>Supplies</t>
  </si>
  <si>
    <t>FIP</t>
  </si>
  <si>
    <t>ABTS</t>
  </si>
  <si>
    <t>Inauguration</t>
  </si>
  <si>
    <t>Trustees Mtgs</t>
  </si>
  <si>
    <t>Fall Dinner</t>
  </si>
  <si>
    <t>Spring Dinner</t>
  </si>
  <si>
    <t>Records</t>
  </si>
  <si>
    <t>Swag</t>
  </si>
  <si>
    <t>Printing</t>
  </si>
  <si>
    <t xml:space="preserve"> </t>
  </si>
  <si>
    <t>Video</t>
  </si>
  <si>
    <t>Event Promos</t>
  </si>
  <si>
    <t>Digital Mktg</t>
  </si>
  <si>
    <t>Awareness</t>
  </si>
  <si>
    <t>Donations</t>
  </si>
  <si>
    <t>FY23 ENACTED STIPENDS BY POSITION</t>
  </si>
  <si>
    <t>**NOTE: In addition to IUSG.21-22-21, SEC. 4, see also R.B. § 2-2-7, R.B. § 3-1-10, R.B. § 4-10-5, R.B. § 6-2-6, all as amended 6/1/22 by IUSG.21-22-13**</t>
  </si>
  <si>
    <t>Branch</t>
  </si>
  <si>
    <t>Position</t>
  </si>
  <si>
    <t>Semester Stipend</t>
  </si>
  <si>
    <t>Total Stipend</t>
  </si>
  <si>
    <t>Legislative</t>
  </si>
  <si>
    <t>Speaker</t>
  </si>
  <si>
    <t>Parliamentarian</t>
  </si>
  <si>
    <t>Press Secretary</t>
  </si>
  <si>
    <t>DEI Cmte Chair</t>
  </si>
  <si>
    <t>Education Cmte Chair</t>
  </si>
  <si>
    <t>Env Affairs Cmte Chair</t>
  </si>
  <si>
    <t>Finance Cmte Chair</t>
  </si>
  <si>
    <t>Oversight Cmte Chair</t>
  </si>
  <si>
    <t>Student Life Cmte Chair</t>
  </si>
  <si>
    <t>Title IX Cmte Chair</t>
  </si>
  <si>
    <t>Extra In Case of New Position(s) or Dutie(s)</t>
  </si>
  <si>
    <t>Judicial</t>
  </si>
  <si>
    <t>Chief Justice</t>
  </si>
  <si>
    <t>Pool (Divided Among Assoc. Justices Who Accept)</t>
  </si>
  <si>
    <t>Executive</t>
  </si>
  <si>
    <t>President</t>
  </si>
  <si>
    <t>Vice President</t>
  </si>
  <si>
    <t>Treasurer</t>
  </si>
  <si>
    <t>Congressional Secretary</t>
  </si>
  <si>
    <t>Chief of Staff</t>
  </si>
  <si>
    <t>Chief Technology Officer</t>
  </si>
  <si>
    <t>Director of Communications &amp; Engagement</t>
  </si>
  <si>
    <t>Director of Student Life</t>
  </si>
  <si>
    <t>Director of Diversity, Equity, and Inclusion</t>
  </si>
  <si>
    <t>Director of Environmental Affairs</t>
  </si>
  <si>
    <t>Director of Sexual Violence Prevention</t>
  </si>
  <si>
    <t>Member, Board of Finance</t>
  </si>
  <si>
    <t>Extra In Case of New Position(s)</t>
  </si>
  <si>
    <t>Co-Chair</t>
  </si>
  <si>
    <t>Member</t>
  </si>
  <si>
    <t>Account Number</t>
  </si>
  <si>
    <t>Sub Account Number</t>
  </si>
  <si>
    <t>Financial Object Code</t>
  </si>
  <si>
    <t>University Fiscal Period Code</t>
  </si>
  <si>
    <t>Semester</t>
  </si>
  <si>
    <t>Financial Document Number</t>
  </si>
  <si>
    <t>Transaction Ledger Entry Description</t>
  </si>
  <si>
    <t>Transaction Ledger Entry Amount</t>
  </si>
  <si>
    <t>Transaction Post Date</t>
  </si>
  <si>
    <t>Notes</t>
  </si>
  <si>
    <t>Revenue</t>
  </si>
  <si>
    <t>-----</t>
  </si>
  <si>
    <t>SF2106291</t>
  </si>
  <si>
    <t>SF STUDENT ACCOUNT</t>
  </si>
  <si>
    <t>Student Fees - Fall</t>
  </si>
  <si>
    <t>Student Fees - Spring</t>
  </si>
  <si>
    <t>Student Fees - Summer</t>
  </si>
  <si>
    <t>SF2107291</t>
  </si>
  <si>
    <t>SF2108281</t>
  </si>
  <si>
    <t>SF2109291</t>
  </si>
  <si>
    <t>SF2110281</t>
  </si>
  <si>
    <t>SF2111231</t>
  </si>
  <si>
    <t>SF2112161</t>
  </si>
  <si>
    <t>SF2201281</t>
  </si>
  <si>
    <t>SF2202251</t>
  </si>
  <si>
    <t>SF2203301</t>
  </si>
  <si>
    <t>ETA033022</t>
  </si>
  <si>
    <t>0310045632_IUSGCCFund_HalfTrainingcosts</t>
  </si>
  <si>
    <t>Mediation Training for Student Rights Comm/Split between CC Fund and DSA</t>
  </si>
  <si>
    <t>Expenses</t>
  </si>
  <si>
    <t>CNCZL72015; HP BASE FEE Q4</t>
  </si>
  <si>
    <t>Comms &amp; Engagement/Promo Operations/Printing</t>
  </si>
  <si>
    <t>*Printing</t>
  </si>
  <si>
    <t>SQ *BAKED! OF BLOOMINGTON</t>
  </si>
  <si>
    <t>Comms &amp; Engagement/Advertising/Initiative Advertising</t>
  </si>
  <si>
    <t>*Ky/Madeline meeting with Group Scholars 7/21/2021</t>
  </si>
  <si>
    <t>SI0755635</t>
  </si>
  <si>
    <t>Smiling Cross Inc</t>
  </si>
  <si>
    <t>Comms &amp; Engagement/Promo Operations/Swag</t>
  </si>
  <si>
    <t>*Buttons</t>
  </si>
  <si>
    <t>SI0764330</t>
  </si>
  <si>
    <t>*Phone Pockets</t>
  </si>
  <si>
    <t>MARK</t>
  </si>
  <si>
    <t>MR COPY INC</t>
  </si>
  <si>
    <t>*Sex, Drugs and Rock and Roll Flyers</t>
  </si>
  <si>
    <t>IUSG support for Latin X Heritage Month</t>
  </si>
  <si>
    <t>Organizational Outreach/Heritage Awareness Initiative/Total</t>
  </si>
  <si>
    <t>*Transfer to LaCasa for Tshirts and Printing</t>
  </si>
  <si>
    <t>AMAZON.COM*2G0GE8GE0 AMZN</t>
  </si>
  <si>
    <t>*LaCasa Books</t>
  </si>
  <si>
    <t>17959 10-1 IMU BOWLING &amp; BILLIARDS</t>
  </si>
  <si>
    <t>Internal Relations/Retreats/Total</t>
  </si>
  <si>
    <t>*IUSG Bowling Retreat</t>
  </si>
  <si>
    <t>CNCZL72015; HP BASE FEE Q1</t>
  </si>
  <si>
    <t>185654 9-30 IU CATERING</t>
  </si>
  <si>
    <t>Organizational Outreach/Administrative Open House/Total</t>
  </si>
  <si>
    <t>*Catering for IUSG Open House</t>
  </si>
  <si>
    <t>SI0843294</t>
  </si>
  <si>
    <t>*LGBTQIA Culture Merch</t>
  </si>
  <si>
    <t>Part 1</t>
  </si>
  <si>
    <t>SI0848639</t>
  </si>
  <si>
    <t>Underground Printing - Indiana LLC</t>
  </si>
  <si>
    <t>Executive Operations/Discretioinary Funds/Total</t>
  </si>
  <si>
    <t>SI0864675</t>
  </si>
  <si>
    <t>Part 2</t>
  </si>
  <si>
    <t>185201 10-11 TABLES 8FT SRE 10/11</t>
  </si>
  <si>
    <t>Legislative Operations/Congress Operating/Total</t>
  </si>
  <si>
    <t>*Congress Meeting Space on 10/1/21 for tables</t>
  </si>
  <si>
    <t>186268 11-15 TABLES</t>
  </si>
  <si>
    <t>*Equipment Rental?</t>
  </si>
  <si>
    <t>SI0900417</t>
  </si>
  <si>
    <t>*Elephant Shape Phone Stand Holders</t>
  </si>
  <si>
    <t>185654 9-30 SPEAKER</t>
  </si>
  <si>
    <t>CNCZL72015; HP BASE FEE Q2</t>
  </si>
  <si>
    <t>CNCZL72015; BW HP USAGE Q2 49</t>
  </si>
  <si>
    <t>CNCZL72015; COLOR HP USAGE Q2 8</t>
  </si>
  <si>
    <t>CNCZL72015; IUPRT Q2 57</t>
  </si>
  <si>
    <t>Legislative Operations/Legislative Stipends/Total</t>
  </si>
  <si>
    <t>*Khan</t>
  </si>
  <si>
    <t>JOA'QUINN GRIFFIN</t>
  </si>
  <si>
    <t>Executive Operations/Annual Events/Other ABTS Confs</t>
  </si>
  <si>
    <t>*ABTS Conference</t>
  </si>
  <si>
    <t>KY FREEMAN</t>
  </si>
  <si>
    <t>JESSICA MORRIS</t>
  </si>
  <si>
    <t>SARAH GROSSE PERDEKAMP</t>
  </si>
  <si>
    <t>MADELINE DEDERICHS</t>
  </si>
  <si>
    <t>JACK MILTON</t>
  </si>
  <si>
    <t>MADISON HARRIS</t>
  </si>
  <si>
    <t>ALISON MIRON</t>
  </si>
  <si>
    <t>186831 1-10 TABLES</t>
  </si>
  <si>
    <t>ALISON MIRON - DAILY INSURANCE</t>
  </si>
  <si>
    <t>ALISON MIRON - VEHICLE USAGE FEE</t>
  </si>
  <si>
    <t>ALISON MIRON - FUEL</t>
  </si>
  <si>
    <t>MADELINE DEDERICHS - DAILY INSURANCE</t>
  </si>
  <si>
    <t>MADELINE DEDERICHS - VEHICLE USAGE FEE</t>
  </si>
  <si>
    <t>MADELINE DEDERICHS - FUEL</t>
  </si>
  <si>
    <t>Evolution of Leadership Conference</t>
  </si>
  <si>
    <t>Evolution of Leadership Conference/Split between CC Fund and DSA</t>
  </si>
  <si>
    <t>*Black Student Union support for IUSG Conference</t>
  </si>
  <si>
    <t>472480 2-25 COLEMAN MICHAEL</t>
  </si>
  <si>
    <t>*Hotel</t>
  </si>
  <si>
    <t>SI0971847</t>
  </si>
  <si>
    <t>Citizens for Community Justice, Inc.</t>
  </si>
  <si>
    <t xml:space="preserve">*Virtual Speacialized Mediation &amp; Restorative Justice Training </t>
  </si>
  <si>
    <t>187425 2-24 IU CATERING</t>
  </si>
  <si>
    <t>KYLE SEIBERT</t>
  </si>
  <si>
    <t>Elections/Election Financing/Total</t>
  </si>
  <si>
    <t>Thrive Campaign Reimbursement</t>
  </si>
  <si>
    <t>187425 2-24 PA OPERATOR</t>
  </si>
  <si>
    <t>187425 2-24 SOLARIUM</t>
  </si>
  <si>
    <t>187425 2-24 TABLES RISERS PIPE/DRAPE</t>
  </si>
  <si>
    <t>RESTREAM, INC.</t>
  </si>
  <si>
    <t>CONF</t>
  </si>
  <si>
    <t>DOS support for IUSG Mediation Training</t>
  </si>
  <si>
    <t>IUSG support for SHC Safer Sex Express</t>
  </si>
  <si>
    <t>Student Rights/Student Rights Reserve/Total $700 - Executive Operation/Executive Stipends/Total $2100 - Legislative Operations/Legislative Stipends/Total $1500 - Not sure of the remaining $700</t>
  </si>
  <si>
    <t>IUSG support for Cultural Heritage Aware</t>
  </si>
  <si>
    <t>Equity &amp; Inclusion/EI Reserve/Total</t>
  </si>
  <si>
    <t>CNCZL72015; BW HP USAGE Q3 1</t>
  </si>
  <si>
    <t>CNCZL72015; HP BASE FEE Q3</t>
  </si>
  <si>
    <t>188143 3-21 TABLES</t>
  </si>
  <si>
    <t>SI1010687</t>
  </si>
  <si>
    <t>Approved but not Processed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</si>
</sst>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9" x14ac:knownFonts="1">
    <font>
      <sz val="12"/>
      <color theme="1"/>
      <name val="Calibri"/>
      <family val="2"/>
      <scheme val="minor"/>
    </font>
    <font>
      <sz val="12"/>
      <color theme="1"/>
      <name val="Calibri"/>
      <family val="2"/>
      <scheme val="minor"/>
    </font>
    <font>
      <sz val="12"/>
      <color theme="1"/>
      <name val="Arial"/>
      <family val="2"/>
    </font>
    <font>
      <b/>
      <sz val="11"/>
      <color theme="1"/>
      <name val="Calibri Light"/>
      <family val="2"/>
      <scheme val="major"/>
    </font>
    <font>
      <b/>
      <sz val="12"/>
      <color theme="1"/>
      <name val="Arial"/>
      <family val="2"/>
    </font>
    <font>
      <b/>
      <u/>
      <sz val="11"/>
      <color theme="1"/>
      <name val="Calibri Light"/>
      <family val="2"/>
      <scheme val="major"/>
    </font>
    <font>
      <sz val="11"/>
      <color theme="1"/>
      <name val="Calibri Light"/>
      <family val="2"/>
      <scheme val="major"/>
    </font>
    <font>
      <sz val="12"/>
      <color theme="1"/>
      <name val="Calibri Light"/>
      <family val="2"/>
      <scheme val="major"/>
    </font>
    <font>
      <sz val="11"/>
      <color rgb="FF000000"/>
      <name val="Calibri Light"/>
      <family val="2"/>
    </font>
  </fonts>
  <fills count="6">
    <fill>
      <patternFill patternType="none"/>
    </fill>
    <fill>
      <patternFill patternType="gray125"/>
    </fill>
    <fill>
      <patternFill patternType="solid">
        <fgColor rgb="FFFF6600"/>
        <bgColor indexed="64"/>
      </patternFill>
    </fill>
    <fill>
      <patternFill patternType="solid">
        <fgColor rgb="FFFFFF00"/>
        <bgColor indexed="64"/>
      </patternFill>
    </fill>
    <fill>
      <patternFill patternType="solid">
        <fgColor rgb="FF00FF00"/>
        <bgColor indexed="64"/>
      </patternFill>
    </fill>
    <fill>
      <patternFill patternType="solid">
        <fgColor theme="8" tint="0.39997558519241921"/>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0" fontId="2" fillId="0" borderId="0"/>
  </cellStyleXfs>
  <cellXfs count="68">
    <xf numFmtId="0" fontId="0" fillId="0" borderId="0" xfId="0"/>
    <xf numFmtId="0" fontId="0" fillId="0" borderId="1" xfId="0" applyBorder="1"/>
    <xf numFmtId="0" fontId="0" fillId="0" borderId="2" xfId="0" applyBorder="1"/>
    <xf numFmtId="44" fontId="0" fillId="0" borderId="2" xfId="0" applyNumberFormat="1" applyBorder="1"/>
    <xf numFmtId="44" fontId="0" fillId="0" borderId="3" xfId="0" applyNumberFormat="1" applyBorder="1"/>
    <xf numFmtId="44" fontId="0" fillId="0" borderId="0" xfId="0" applyNumberFormat="1"/>
    <xf numFmtId="44" fontId="0" fillId="0" borderId="4" xfId="0" applyNumberFormat="1" applyBorder="1"/>
    <xf numFmtId="44" fontId="0" fillId="0" borderId="6" xfId="0" applyNumberFormat="1" applyBorder="1"/>
    <xf numFmtId="44" fontId="0" fillId="0" borderId="7" xfId="0" applyNumberFormat="1" applyBorder="1"/>
    <xf numFmtId="44" fontId="0" fillId="0" borderId="8" xfId="0" applyNumberFormat="1" applyBorder="1"/>
    <xf numFmtId="0" fontId="0" fillId="0" borderId="9" xfId="0" applyBorder="1"/>
    <xf numFmtId="44" fontId="0" fillId="0" borderId="11" xfId="0" applyNumberFormat="1" applyBorder="1"/>
    <xf numFmtId="0" fontId="0" fillId="0" borderId="12" xfId="0" applyBorder="1"/>
    <xf numFmtId="44" fontId="0" fillId="0" borderId="10" xfId="0" applyNumberFormat="1" applyBorder="1"/>
    <xf numFmtId="44" fontId="0" fillId="0" borderId="13" xfId="0" applyNumberFormat="1" applyBorder="1"/>
    <xf numFmtId="0" fontId="0" fillId="0" borderId="5" xfId="0" applyBorder="1"/>
    <xf numFmtId="0" fontId="0" fillId="0" borderId="10" xfId="0" applyBorder="1"/>
    <xf numFmtId="0" fontId="0" fillId="0" borderId="14" xfId="0" applyBorder="1"/>
    <xf numFmtId="0" fontId="0" fillId="0" borderId="4" xfId="0" applyBorder="1"/>
    <xf numFmtId="44" fontId="0" fillId="0" borderId="14" xfId="0" applyNumberFormat="1" applyBorder="1"/>
    <xf numFmtId="0" fontId="0" fillId="0" borderId="3" xfId="0" applyBorder="1"/>
    <xf numFmtId="0" fontId="3" fillId="0" borderId="0" xfId="2" applyFont="1" applyAlignment="1">
      <alignment horizontal="center" vertical="center" wrapText="1"/>
    </xf>
    <xf numFmtId="0" fontId="3" fillId="0" borderId="0" xfId="2" applyFont="1" applyAlignment="1">
      <alignment horizontal="left" vertical="center" wrapText="1"/>
    </xf>
    <xf numFmtId="44" fontId="3" fillId="0" borderId="0" xfId="1" applyFont="1" applyAlignment="1">
      <alignment horizontal="center" vertical="center" wrapText="1"/>
    </xf>
    <xf numFmtId="0" fontId="4" fillId="0" borderId="0" xfId="2" applyFont="1" applyAlignment="1">
      <alignment horizontal="center" vertical="center" wrapText="1"/>
    </xf>
    <xf numFmtId="0" fontId="5" fillId="0" borderId="10" xfId="2" applyFont="1" applyBorder="1" applyAlignment="1">
      <alignment horizontal="center" vertical="center" wrapText="1"/>
    </xf>
    <xf numFmtId="0" fontId="6" fillId="0" borderId="0" xfId="2" applyFont="1"/>
    <xf numFmtId="0" fontId="2" fillId="0" borderId="0" xfId="2"/>
    <xf numFmtId="0" fontId="6" fillId="0" borderId="0" xfId="2" applyFont="1" applyAlignment="1">
      <alignment horizontal="left"/>
    </xf>
    <xf numFmtId="44" fontId="6" fillId="0" borderId="0" xfId="1" applyFont="1"/>
    <xf numFmtId="14" fontId="6" fillId="0" borderId="0" xfId="2" applyNumberFormat="1" applyFont="1"/>
    <xf numFmtId="44" fontId="6" fillId="0" borderId="0" xfId="1" applyFont="1" applyFill="1"/>
    <xf numFmtId="0" fontId="6" fillId="0" borderId="0" xfId="0" applyFont="1" applyAlignment="1">
      <alignment horizontal="left"/>
    </xf>
    <xf numFmtId="0" fontId="7" fillId="0" borderId="0" xfId="0" applyFont="1"/>
    <xf numFmtId="0" fontId="7" fillId="0" borderId="0" xfId="0" applyFont="1" applyAlignment="1">
      <alignment horizontal="left"/>
    </xf>
    <xf numFmtId="44" fontId="7" fillId="0" borderId="0" xfId="1" applyFont="1"/>
    <xf numFmtId="14" fontId="7" fillId="0" borderId="0" xfId="0" applyNumberFormat="1" applyFont="1"/>
    <xf numFmtId="0" fontId="6" fillId="0" borderId="0" xfId="0" applyFont="1"/>
    <xf numFmtId="14" fontId="6" fillId="0" borderId="0" xfId="0" applyNumberFormat="1" applyFont="1"/>
    <xf numFmtId="0" fontId="5" fillId="0" borderId="10" xfId="2" applyFont="1" applyBorder="1"/>
    <xf numFmtId="0" fontId="3" fillId="0" borderId="0" xfId="2" applyFont="1"/>
    <xf numFmtId="44" fontId="6" fillId="0" borderId="0" xfId="1" applyFont="1" applyAlignment="1"/>
    <xf numFmtId="0" fontId="6" fillId="2" borderId="0" xfId="2" applyFont="1" applyFill="1"/>
    <xf numFmtId="0" fontId="6" fillId="2" borderId="0" xfId="2" applyFont="1" applyFill="1" applyAlignment="1">
      <alignment horizontal="left"/>
    </xf>
    <xf numFmtId="44" fontId="6" fillId="2" borderId="0" xfId="1" applyFont="1" applyFill="1"/>
    <xf numFmtId="14" fontId="6" fillId="2" borderId="0" xfId="2" applyNumberFormat="1" applyFont="1" applyFill="1"/>
    <xf numFmtId="0" fontId="2" fillId="2" borderId="0" xfId="2" applyFill="1"/>
    <xf numFmtId="0" fontId="6" fillId="3" borderId="0" xfId="2" applyFont="1" applyFill="1"/>
    <xf numFmtId="0" fontId="6" fillId="4" borderId="0" xfId="2" applyFont="1" applyFill="1"/>
    <xf numFmtId="0" fontId="6" fillId="0" borderId="0" xfId="2" applyFont="1" applyAlignment="1">
      <alignment wrapText="1"/>
    </xf>
    <xf numFmtId="0" fontId="6" fillId="5" borderId="0" xfId="2" applyFont="1" applyFill="1"/>
    <xf numFmtId="44" fontId="6" fillId="5" borderId="0" xfId="1" applyFont="1" applyFill="1" applyAlignment="1"/>
    <xf numFmtId="0" fontId="6" fillId="5" borderId="0" xfId="2" applyFont="1" applyFill="1" applyAlignment="1">
      <alignment wrapText="1"/>
    </xf>
    <xf numFmtId="0" fontId="2" fillId="0" borderId="0" xfId="2" applyAlignment="1">
      <alignment horizontal="left"/>
    </xf>
    <xf numFmtId="44" fontId="0" fillId="0" borderId="0" xfId="1" applyFont="1" applyAlignment="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9" xfId="0" applyBorder="1"/>
    <xf numFmtId="0" fontId="0" fillId="0" borderId="0" xfId="0"/>
    <xf numFmtId="0" fontId="0" fillId="0" borderId="5" xfId="0" applyBorder="1"/>
    <xf numFmtId="0" fontId="0" fillId="0" borderId="6" xfId="0" applyBorder="1"/>
    <xf numFmtId="0" fontId="0" fillId="0" borderId="5" xfId="0" applyBorder="1" applyAlignment="1">
      <alignment horizontal="left"/>
    </xf>
    <xf numFmtId="0" fontId="0" fillId="0" borderId="6" xfId="0" applyBorder="1" applyAlignment="1">
      <alignment horizontal="left"/>
    </xf>
    <xf numFmtId="0" fontId="0" fillId="0" borderId="12" xfId="0" applyBorder="1" applyAlignment="1">
      <alignment horizontal="center" wrapText="1"/>
    </xf>
    <xf numFmtId="0" fontId="0" fillId="0" borderId="10" xfId="0" applyBorder="1" applyAlignment="1">
      <alignment horizontal="center" wrapText="1"/>
    </xf>
    <xf numFmtId="0" fontId="0" fillId="0" borderId="13" xfId="0" applyBorder="1" applyAlignment="1">
      <alignment horizontal="center" wrapText="1"/>
    </xf>
    <xf numFmtId="8" fontId="8" fillId="0" borderId="0" xfId="0" applyNumberFormat="1" applyFont="1"/>
  </cellXfs>
  <cellStyles count="3">
    <cellStyle name="Currency" xfId="1" builtinId="4"/>
    <cellStyle name="Normal" xfId="0" builtinId="0"/>
    <cellStyle name="Normal 2" xfId="2" xr:uid="{7ED9AF71-2735-499B-964D-AD24F9EC89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Milton, Jack C" id="{B74DD974-9100-F14D-B993-92F8EA65941C}" userId="S::jcmilton@iu.edu::1f898706-2206-41c6-83a2-b2d06dbb84a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 dT="2022-04-27T17:22:59.08" personId="{B74DD974-9100-F14D-B993-92F8EA65941C}" id="{39A7AEDA-68C3-9C42-95B0-DB896EF3E32E}">
    <text>Legislative stipends are for the persons who hold these positions as of 30 days after the start of the legislative session for which the stipend is allotted (IUSG.21-22-21, SEC. 4). An officer/chair also has until that date to reject their stipend via written communication to the treasurer (R.B. § 2-2-7, as amended 6/1/22 by IUSG.21-22-13).</text>
  </threadedComment>
  <threadedComment ref="A5" dT="2022-04-27T17:26:52.92" personId="{B74DD974-9100-F14D-B993-92F8EA65941C}" id="{7CE0F93B-2B59-674E-8F9B-7EFFEA354511}" parentId="{39A7AEDA-68C3-9C42-95B0-DB896EF3E32E}">
    <text>By (read: on) date of record, Speaker must submit to treasurer proper forms to cover all legislative stipends for that session, specifying recipients and their respective positions. Treasurer has until 60 days after start of session to ensure that all stipends are paid. (R.B. § 2-2-7, as amended 6/1/22 by IUSG.21-22-13.)</text>
  </threadedComment>
  <threadedComment ref="B16" dT="2022-04-27T17:20:53.70" personId="{B74DD974-9100-F14D-B993-92F8EA65941C}" id="{2661BF59-2ECE-3042-BF85-031FD73E18E3}">
    <text>Applies to any officer or committee chair position created by Congress. Dollar amount of stipend for a new position is determined by Speaker, but cannot exceed $200. In addition, if Congress assigns “substantial additional duties” to an existing officer, Speaker may increase stipend by up to $100 for a given semester.</text>
  </threadedComment>
  <threadedComment ref="B16" dT="2022-04-27T17:21:10.06" personId="{B74DD974-9100-F14D-B993-92F8EA65941C}" id="{4718EAD8-59E4-F640-9339-2A303546A191}" parentId="{2661BF59-2ECE-3042-BF85-031FD73E18E3}">
    <text>See IUSG.21-22-21, SEC. 4.</text>
  </threadedComment>
  <threadedComment ref="A17" dT="2022-04-27T17:29:29.19" personId="{B74DD974-9100-F14D-B993-92F8EA65941C}" id="{042CC4AA-6701-324A-A2F3-A39F324A84D4}">
    <text>Justices do not receive stipends unless they affirmatively accept the money allotted for them via written communication to the treasurer. A Justice has until 30 days after the start of a fiscal period to accept for that fiscal period. Treasurer then has until 60 days after start of fiscal period to ensure that all stipends are paid.</text>
  </threadedComment>
  <threadedComment ref="A17" dT="2022-04-27T17:29:50.65" personId="{B74DD974-9100-F14D-B993-92F8EA65941C}" id="{F5747009-5519-3B47-8900-B9C81132941E}" parentId="{042CC4AA-6701-324A-A2F3-A39F324A84D4}">
    <text>See R.B. § 6-2-6, as amended 6/1/22 by IUSG.21-22-13.</text>
  </threadedComment>
  <threadedComment ref="B18" dT="2022-04-27T17:21:46.14" personId="{B74DD974-9100-F14D-B993-92F8EA65941C}" id="{C2D77894-8678-5642-B0BA-90689A40C282}">
    <text>Dollar amount of stipend for a single Justice cannot exceed $450 for a given semester (see IUSG.21-22-21, SEC. 4)</text>
  </threadedComment>
  <threadedComment ref="A19" dT="2022-04-27T17:31:53.39" personId="{B74DD974-9100-F14D-B993-92F8EA65941C}" id="{3B46DC70-4FF4-354D-9CD9-76B7155A0663}">
    <text>Executive stipends are for the persons who hold these positions as of 30 days after the start of the fiscal period for which the stipend is allotted (IUSG.21-22-21, SEC. 4). An officeholder also has until that date to reject their stipend via written communication to the treasurer (R.B. § 4-10-5, as amended 6/1/22 by IUSG.21-22-13).</text>
  </threadedComment>
  <threadedComment ref="A19" dT="2022-04-27T17:33:47.86" personId="{B74DD974-9100-F14D-B993-92F8EA65941C}" id="{413920E8-FCE2-BB4A-9296-F6393BA97644}" parentId="{3B46DC70-4FF4-354D-9CD9-76B7155A0663}">
    <text>By (read: on) date of record, Chief of Staff must submit to treasurer proper forms to cover all executive stipends for that fiscal period. Treasurer has until 60 days after start of fiscal period to ensure that all stipends are paid. (See R.B. § 4-10-5, as amended 6/1/22 by IUSG.21-22-13.)</text>
  </threadedComment>
  <threadedComment ref="B26" dT="2022-04-27T17:38:07.06" personId="{B74DD974-9100-F14D-B993-92F8EA65941C}" id="{17572908-A8CA-4E49-87F9-1B48BD664F52}">
    <text>Statute allows for up to two people in each of these positions simultaneously. For one of these positions that is held by two people simultaneously on the date of record, the stipend is split evenly in half between the two (R.B. § 21-22-21, SEC. 4).</text>
  </threadedComment>
  <threadedComment ref="B34" dT="2022-04-27T17:17:47.11" personId="{B74DD974-9100-F14D-B993-92F8EA65941C}" id="{750CE8C1-6292-FF46-93FB-4AE56129B308}">
    <text>Applies only to positions created by Congress. Dollar amount of stipend for a new position is determined by President, but cannot exceed $400 for a given semester.</text>
  </threadedComment>
  <threadedComment ref="B34" dT="2022-04-27T17:18:20.31" personId="{B74DD974-9100-F14D-B993-92F8EA65941C}" id="{659FD693-120F-AC41-AD77-586E043D4BF1}" parentId="{750CE8C1-6292-FF46-93FB-4AE56129B308}">
    <text>See IUSG.21-22-21, SEC. 4.</text>
  </threadedComment>
  <threadedComment ref="A35" dT="2022-04-27T17:39:07.01" personId="{B74DD974-9100-F14D-B993-92F8EA65941C}" id="{7DF73452-8B95-4B49-BC74-E00A494C7795}">
    <text>EC stipends are for the persons who hold these positions as of 30 days after the start of the fiscal period for which the stipend is allotted (IUSG.21-22-21, SEC. 4). An officeholder also has until that date to reject their stipend via written communication to the treasurer (R.B. § 3-1-10, as amended 6/1/22 by IUSG.21-22-13).</text>
  </threadedComment>
  <threadedComment ref="A35" dT="2022-04-27T17:40:05.15" personId="{B74DD974-9100-F14D-B993-92F8EA65941C}" id="{6D2DF079-9997-2144-A8FE-71F8BB9D746B}" parentId="{7DF73452-8B95-4B49-BC74-E00A494C7795}">
    <text>By 60 days after start of fiscal period, Co-Chairs must submit to treasurer proper forms to cover all EC stipends for that fiscal period. Treasurer has until end of fiscal period to ensure that all stipends are paid. (See R.B. § 3-1-10, as amended 6/1/22 by IUSG.21-22-13.)</text>
  </threadedComment>
</ThreadedComment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9AFD9-8245-B44B-B88E-EA74B701B378}">
  <dimension ref="A1:G8"/>
  <sheetViews>
    <sheetView tabSelected="1" workbookViewId="0">
      <selection activeCell="H1" sqref="H1"/>
    </sheetView>
  </sheetViews>
  <sheetFormatPr defaultColWidth="10.59765625" defaultRowHeight="15.6" x14ac:dyDescent="0.3"/>
  <cols>
    <col min="1" max="1" width="27.3984375" customWidth="1"/>
    <col min="2" max="6" width="16.3984375" style="5" customWidth="1"/>
    <col min="7" max="7" width="24" style="5" customWidth="1"/>
  </cols>
  <sheetData>
    <row r="1" spans="1:7" ht="16.2" thickBot="1" x14ac:dyDescent="0.35">
      <c r="A1" s="55" t="s">
        <v>0</v>
      </c>
      <c r="B1" s="56"/>
      <c r="C1" s="56"/>
      <c r="D1" s="56"/>
      <c r="E1" s="56"/>
      <c r="F1" s="56"/>
      <c r="G1" s="57"/>
    </row>
    <row r="2" spans="1:7" ht="16.2" thickBot="1" x14ac:dyDescent="0.35"/>
    <row r="3" spans="1:7" ht="16.2" thickBot="1" x14ac:dyDescent="0.35">
      <c r="A3" s="1" t="s">
        <v>1</v>
      </c>
      <c r="B3" s="3" t="s">
        <v>2</v>
      </c>
      <c r="C3" s="3" t="s">
        <v>3</v>
      </c>
      <c r="D3" s="3" t="s">
        <v>4</v>
      </c>
      <c r="E3" s="3" t="s">
        <v>5</v>
      </c>
      <c r="F3" s="3" t="s">
        <v>6</v>
      </c>
      <c r="G3" s="4" t="s">
        <v>7</v>
      </c>
    </row>
    <row r="4" spans="1:7" x14ac:dyDescent="0.3">
      <c r="A4" s="10" t="s">
        <v>8</v>
      </c>
      <c r="B4" s="5">
        <f>SUM('By Line Item'!D42)</f>
        <v>30850</v>
      </c>
      <c r="C4" s="5">
        <f>SUM('By Line Item'!E42)</f>
        <v>78790</v>
      </c>
      <c r="D4" s="5">
        <f>SUM('By Line Item'!F42)</f>
        <v>68490</v>
      </c>
      <c r="E4" s="5">
        <f>SUM('By Line Item'!G42)</f>
        <v>178130</v>
      </c>
      <c r="F4" s="5">
        <v>2000</v>
      </c>
      <c r="G4" s="19">
        <f>E4+F4</f>
        <v>180130</v>
      </c>
    </row>
    <row r="5" spans="1:7" x14ac:dyDescent="0.3">
      <c r="A5" s="10" t="s">
        <v>9</v>
      </c>
      <c r="B5" s="5">
        <v>0</v>
      </c>
      <c r="C5" s="5">
        <v>0</v>
      </c>
      <c r="D5" s="5">
        <v>0</v>
      </c>
      <c r="E5" s="5">
        <v>0</v>
      </c>
      <c r="F5" s="5">
        <v>0</v>
      </c>
      <c r="G5" s="6">
        <f t="shared" ref="G5:G7" si="0">E5+F5</f>
        <v>0</v>
      </c>
    </row>
    <row r="6" spans="1:7" x14ac:dyDescent="0.3">
      <c r="A6" s="10" t="s">
        <v>10</v>
      </c>
      <c r="B6" s="5">
        <v>0</v>
      </c>
      <c r="C6" s="5">
        <v>0</v>
      </c>
      <c r="D6" s="5">
        <v>0</v>
      </c>
      <c r="E6" s="5">
        <v>0</v>
      </c>
      <c r="F6" s="5">
        <v>0</v>
      </c>
      <c r="G6" s="6">
        <f t="shared" si="0"/>
        <v>0</v>
      </c>
    </row>
    <row r="7" spans="1:7" ht="16.2" thickBot="1" x14ac:dyDescent="0.35">
      <c r="A7" s="10" t="s">
        <v>11</v>
      </c>
      <c r="B7" s="5">
        <v>0</v>
      </c>
      <c r="C7" s="5">
        <v>0</v>
      </c>
      <c r="D7" s="5">
        <v>0</v>
      </c>
      <c r="E7" s="5">
        <v>0</v>
      </c>
      <c r="F7" s="5">
        <v>0</v>
      </c>
      <c r="G7" s="9">
        <f t="shared" si="0"/>
        <v>0</v>
      </c>
    </row>
    <row r="8" spans="1:7" ht="16.2" thickBot="1" x14ac:dyDescent="0.35">
      <c r="A8" s="15" t="s">
        <v>12</v>
      </c>
      <c r="B8" s="7">
        <f>SUM(B4:B7)</f>
        <v>30850</v>
      </c>
      <c r="C8" s="7">
        <f t="shared" ref="C8:F8" si="1">SUM(C4:C7)</f>
        <v>78790</v>
      </c>
      <c r="D8" s="7">
        <f t="shared" si="1"/>
        <v>68490</v>
      </c>
      <c r="E8" s="7">
        <f t="shared" si="1"/>
        <v>178130</v>
      </c>
      <c r="F8" s="7">
        <f t="shared" si="1"/>
        <v>2000</v>
      </c>
      <c r="G8" s="8">
        <f>SUM(G4:G7)</f>
        <v>180130</v>
      </c>
    </row>
  </sheetData>
  <mergeCells count="1">
    <mergeCell ref="A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6BECD-A32C-A94B-B973-8BBFFA7B3AE4}">
  <dimension ref="A1:F33"/>
  <sheetViews>
    <sheetView topLeftCell="A27" workbookViewId="0">
      <selection activeCell="C31" sqref="C31"/>
    </sheetView>
  </sheetViews>
  <sheetFormatPr defaultColWidth="10.59765625" defaultRowHeight="15.6" x14ac:dyDescent="0.3"/>
  <cols>
    <col min="1" max="1" width="32.8984375" customWidth="1"/>
    <col min="2" max="2" width="28.8984375" customWidth="1"/>
    <col min="3" max="5" width="19.3984375" style="5" customWidth="1"/>
    <col min="6" max="6" width="23.3984375" customWidth="1"/>
  </cols>
  <sheetData>
    <row r="1" spans="1:6" ht="16.2" thickBot="1" x14ac:dyDescent="0.35">
      <c r="A1" s="55" t="s">
        <v>13</v>
      </c>
      <c r="B1" s="56"/>
      <c r="C1" s="56"/>
      <c r="D1" s="56"/>
      <c r="E1" s="56"/>
      <c r="F1" s="57"/>
    </row>
    <row r="2" spans="1:6" ht="16.2" thickBot="1" x14ac:dyDescent="0.35"/>
    <row r="3" spans="1:6" ht="16.2" thickBot="1" x14ac:dyDescent="0.35">
      <c r="A3" s="1" t="s">
        <v>14</v>
      </c>
      <c r="B3" s="2" t="s">
        <v>15</v>
      </c>
      <c r="C3" s="3" t="s">
        <v>16</v>
      </c>
      <c r="D3" s="3" t="s">
        <v>17</v>
      </c>
      <c r="E3" s="3" t="s">
        <v>18</v>
      </c>
      <c r="F3" s="4" t="s">
        <v>19</v>
      </c>
    </row>
    <row r="4" spans="1:6" x14ac:dyDescent="0.3">
      <c r="A4" s="10" t="s">
        <v>20</v>
      </c>
      <c r="B4" t="s">
        <v>21</v>
      </c>
      <c r="C4" s="5">
        <v>0</v>
      </c>
      <c r="D4" s="5">
        <f>SUM('By Line Item'!G5:G7)</f>
        <v>4950</v>
      </c>
      <c r="F4" s="17"/>
    </row>
    <row r="5" spans="1:6" x14ac:dyDescent="0.3">
      <c r="A5" s="10"/>
      <c r="B5" t="s">
        <v>22</v>
      </c>
      <c r="C5" s="5">
        <v>0</v>
      </c>
      <c r="D5" s="5">
        <f>'By Line Item'!G8</f>
        <v>6660</v>
      </c>
      <c r="F5" s="18"/>
    </row>
    <row r="6" spans="1:6" x14ac:dyDescent="0.3">
      <c r="A6" s="10"/>
      <c r="B6" t="s">
        <v>23</v>
      </c>
      <c r="C6" s="5">
        <v>0</v>
      </c>
      <c r="E6" s="5">
        <f>SUM(D4:D5)</f>
        <v>11610</v>
      </c>
      <c r="F6" s="6">
        <f>C6+E6</f>
        <v>11610</v>
      </c>
    </row>
    <row r="7" spans="1:6" x14ac:dyDescent="0.3">
      <c r="A7" s="10" t="s">
        <v>24</v>
      </c>
      <c r="B7" t="s">
        <v>21</v>
      </c>
      <c r="C7" s="5">
        <v>0</v>
      </c>
      <c r="D7" s="5">
        <f>'By Line Item'!G9</f>
        <v>800</v>
      </c>
      <c r="F7" s="18"/>
    </row>
    <row r="8" spans="1:6" x14ac:dyDescent="0.3">
      <c r="A8" s="10"/>
      <c r="B8" t="s">
        <v>22</v>
      </c>
      <c r="C8" s="5">
        <v>0</v>
      </c>
      <c r="D8" s="5">
        <f>'By Line Item'!G10</f>
        <v>6400</v>
      </c>
      <c r="F8" s="18"/>
    </row>
    <row r="9" spans="1:6" x14ac:dyDescent="0.3">
      <c r="A9" s="10"/>
      <c r="B9" t="s">
        <v>25</v>
      </c>
      <c r="C9" s="5">
        <v>0</v>
      </c>
      <c r="E9" s="5">
        <f>SUM(D7:D8)</f>
        <v>7200</v>
      </c>
      <c r="F9" s="6">
        <f>C9+E9</f>
        <v>7200</v>
      </c>
    </row>
    <row r="10" spans="1:6" x14ac:dyDescent="0.3">
      <c r="A10" s="10" t="s">
        <v>26</v>
      </c>
      <c r="B10" t="s">
        <v>21</v>
      </c>
      <c r="C10" s="5">
        <v>0</v>
      </c>
      <c r="D10" s="5">
        <f>SUM('By Line Item'!G11:G12)</f>
        <v>1200</v>
      </c>
      <c r="F10" s="18"/>
    </row>
    <row r="11" spans="1:6" x14ac:dyDescent="0.3">
      <c r="A11" s="10"/>
      <c r="B11" t="s">
        <v>22</v>
      </c>
      <c r="C11" s="5">
        <v>0</v>
      </c>
      <c r="D11" s="5">
        <f>'By Line Item'!G13</f>
        <v>19920</v>
      </c>
      <c r="F11" s="18"/>
    </row>
    <row r="12" spans="1:6" x14ac:dyDescent="0.3">
      <c r="A12" s="10"/>
      <c r="B12" t="s">
        <v>27</v>
      </c>
      <c r="C12" s="5">
        <v>0</v>
      </c>
      <c r="D12" s="5">
        <f>SUM('By Line Item'!G14:G16)</f>
        <v>19000</v>
      </c>
      <c r="F12" s="18"/>
    </row>
    <row r="13" spans="1:6" x14ac:dyDescent="0.3">
      <c r="A13" s="10"/>
      <c r="B13" t="s">
        <v>28</v>
      </c>
      <c r="C13" s="5">
        <v>0</v>
      </c>
      <c r="D13" s="5">
        <f>SUM('By Line Item'!G17:G18)</f>
        <v>5000</v>
      </c>
      <c r="F13" s="18"/>
    </row>
    <row r="14" spans="1:6" x14ac:dyDescent="0.3">
      <c r="A14" s="10"/>
      <c r="B14" t="s">
        <v>29</v>
      </c>
      <c r="C14" s="5">
        <v>0</v>
      </c>
      <c r="E14" s="5">
        <f>SUM(D10:D13)</f>
        <v>45120</v>
      </c>
      <c r="F14" s="6">
        <f>C14+E14</f>
        <v>45120</v>
      </c>
    </row>
    <row r="15" spans="1:6" x14ac:dyDescent="0.3">
      <c r="A15" s="10" t="s">
        <v>30</v>
      </c>
      <c r="B15" t="s">
        <v>21</v>
      </c>
      <c r="C15" s="5">
        <v>0</v>
      </c>
      <c r="D15" s="5">
        <f>'By Line Item'!G19</f>
        <v>800</v>
      </c>
      <c r="E15" s="5">
        <f>D15</f>
        <v>800</v>
      </c>
      <c r="F15" s="6">
        <f>C15+E15</f>
        <v>800</v>
      </c>
    </row>
    <row r="16" spans="1:6" x14ac:dyDescent="0.3">
      <c r="A16" s="10" t="s">
        <v>31</v>
      </c>
      <c r="B16" t="s">
        <v>21</v>
      </c>
      <c r="C16" s="5">
        <v>0</v>
      </c>
      <c r="D16" s="5">
        <f>SUM('By Line Item'!G20:G21)</f>
        <v>750</v>
      </c>
      <c r="E16" s="5">
        <f t="shared" ref="E16:E17" si="0">D16</f>
        <v>750</v>
      </c>
      <c r="F16" s="6">
        <f>C16+E16</f>
        <v>750</v>
      </c>
    </row>
    <row r="17" spans="1:6" x14ac:dyDescent="0.3">
      <c r="A17" s="10" t="s">
        <v>32</v>
      </c>
      <c r="B17" t="s">
        <v>33</v>
      </c>
      <c r="C17" s="5">
        <v>0</v>
      </c>
      <c r="D17" s="5">
        <f>'By Line Item'!G22</f>
        <v>5000</v>
      </c>
      <c r="E17" s="5">
        <f t="shared" si="0"/>
        <v>5000</v>
      </c>
      <c r="F17" s="6">
        <f>C17+E17</f>
        <v>5000</v>
      </c>
    </row>
    <row r="18" spans="1:6" x14ac:dyDescent="0.3">
      <c r="A18" s="10" t="s">
        <v>34</v>
      </c>
      <c r="B18" t="s">
        <v>35</v>
      </c>
      <c r="C18" s="5">
        <v>0</v>
      </c>
      <c r="D18" s="5">
        <f>SUM('By Line Item'!G23:G26)</f>
        <v>4250</v>
      </c>
      <c r="F18" s="18"/>
    </row>
    <row r="19" spans="1:6" x14ac:dyDescent="0.3">
      <c r="A19" s="10"/>
      <c r="B19" t="s">
        <v>36</v>
      </c>
      <c r="C19" s="5">
        <v>0</v>
      </c>
      <c r="D19" s="5">
        <f>SUM('By Line Item'!G27:G28)</f>
        <v>4300</v>
      </c>
      <c r="F19" s="18"/>
    </row>
    <row r="20" spans="1:6" x14ac:dyDescent="0.3">
      <c r="A20" s="10"/>
      <c r="B20" t="s">
        <v>37</v>
      </c>
      <c r="C20" s="5">
        <v>0</v>
      </c>
      <c r="D20" s="5">
        <f>SUM('By Line Item'!G29:G30)</f>
        <v>1150</v>
      </c>
      <c r="F20" s="18"/>
    </row>
    <row r="21" spans="1:6" x14ac:dyDescent="0.3">
      <c r="A21" s="10"/>
      <c r="B21" t="s">
        <v>38</v>
      </c>
      <c r="C21" s="5">
        <v>0</v>
      </c>
      <c r="E21" s="5">
        <f>SUM(D18:D20)</f>
        <v>9700</v>
      </c>
      <c r="F21" s="6">
        <f>C21+E21</f>
        <v>9700</v>
      </c>
    </row>
    <row r="22" spans="1:6" x14ac:dyDescent="0.3">
      <c r="A22" s="10" t="s">
        <v>39</v>
      </c>
      <c r="B22" t="s">
        <v>21</v>
      </c>
      <c r="C22" s="5">
        <v>0</v>
      </c>
      <c r="D22" s="5">
        <f>SUM('By Line Item'!G31:G32)</f>
        <v>1850</v>
      </c>
      <c r="F22" s="18"/>
    </row>
    <row r="23" spans="1:6" x14ac:dyDescent="0.3">
      <c r="A23" s="10"/>
      <c r="B23" t="s">
        <v>22</v>
      </c>
      <c r="C23" s="5">
        <v>0</v>
      </c>
      <c r="D23" s="5">
        <f>'By Line Item'!G33</f>
        <v>2600</v>
      </c>
      <c r="F23" s="18"/>
    </row>
    <row r="24" spans="1:6" x14ac:dyDescent="0.3">
      <c r="A24" s="10"/>
      <c r="B24" t="s">
        <v>40</v>
      </c>
      <c r="C24" s="5">
        <v>0</v>
      </c>
      <c r="E24" s="5">
        <f>SUM(D22:D23)</f>
        <v>4450</v>
      </c>
      <c r="F24" s="6">
        <f>C24+E24</f>
        <v>4450</v>
      </c>
    </row>
    <row r="25" spans="1:6" x14ac:dyDescent="0.3">
      <c r="A25" s="10" t="s">
        <v>41</v>
      </c>
      <c r="B25" t="s">
        <v>42</v>
      </c>
      <c r="C25" s="5">
        <v>0</v>
      </c>
      <c r="D25" s="5">
        <f>'By Line Item'!G34</f>
        <v>67500</v>
      </c>
      <c r="E25" s="5">
        <f>D25</f>
        <v>67500</v>
      </c>
      <c r="F25" s="6">
        <f>C25+E25</f>
        <v>67500</v>
      </c>
    </row>
    <row r="26" spans="1:6" x14ac:dyDescent="0.3">
      <c r="A26" s="10" t="s">
        <v>43</v>
      </c>
      <c r="B26" t="s">
        <v>44</v>
      </c>
      <c r="C26" s="5">
        <v>0</v>
      </c>
      <c r="D26" s="5">
        <f>SUM('By Line Item'!G35:G36)</f>
        <v>4000</v>
      </c>
      <c r="F26" s="18"/>
    </row>
    <row r="27" spans="1:6" x14ac:dyDescent="0.3">
      <c r="A27" s="10"/>
      <c r="B27" t="s">
        <v>45</v>
      </c>
      <c r="C27" s="5">
        <v>0</v>
      </c>
      <c r="D27" s="5">
        <f>'By Line Item'!G37</f>
        <v>2000</v>
      </c>
      <c r="F27" s="18"/>
    </row>
    <row r="28" spans="1:6" x14ac:dyDescent="0.3">
      <c r="A28" s="10"/>
      <c r="B28" t="s">
        <v>46</v>
      </c>
      <c r="C28" s="5">
        <v>0</v>
      </c>
      <c r="E28" s="5">
        <f>SUM(D26:D27)</f>
        <v>6000</v>
      </c>
      <c r="F28" s="6">
        <f>C28+E28</f>
        <v>6000</v>
      </c>
    </row>
    <row r="29" spans="1:6" x14ac:dyDescent="0.3">
      <c r="A29" s="10" t="s">
        <v>47</v>
      </c>
      <c r="B29" t="s">
        <v>48</v>
      </c>
      <c r="C29" s="5">
        <v>0</v>
      </c>
      <c r="D29" s="5">
        <f>'By Line Item'!G38</f>
        <v>12000</v>
      </c>
      <c r="E29" s="5">
        <f>D29</f>
        <v>12000</v>
      </c>
      <c r="F29" s="6">
        <f>C29+E29</f>
        <v>12000</v>
      </c>
    </row>
    <row r="30" spans="1:6" x14ac:dyDescent="0.3">
      <c r="A30" s="10" t="s">
        <v>49</v>
      </c>
      <c r="B30" t="s">
        <v>50</v>
      </c>
      <c r="C30" s="5">
        <v>0</v>
      </c>
      <c r="D30" s="5">
        <f>'By Line Item'!G39</f>
        <v>5000</v>
      </c>
      <c r="E30" s="5">
        <f t="shared" ref="E30:E32" si="1">D30</f>
        <v>5000</v>
      </c>
      <c r="F30" s="6">
        <f>C30+E30</f>
        <v>5000</v>
      </c>
    </row>
    <row r="31" spans="1:6" x14ac:dyDescent="0.3">
      <c r="A31" s="58" t="s">
        <v>51</v>
      </c>
      <c r="B31" s="59"/>
      <c r="C31" s="5">
        <v>0</v>
      </c>
      <c r="E31" s="5">
        <f>'By Line Item'!G40</f>
        <v>3000</v>
      </c>
      <c r="F31" s="6">
        <f>C31+E31</f>
        <v>3000</v>
      </c>
    </row>
    <row r="32" spans="1:6" ht="16.2" thickBot="1" x14ac:dyDescent="0.35">
      <c r="A32" s="58" t="s">
        <v>52</v>
      </c>
      <c r="B32" s="59"/>
      <c r="C32" s="5">
        <v>2000</v>
      </c>
      <c r="E32" s="5">
        <f t="shared" si="1"/>
        <v>0</v>
      </c>
      <c r="F32" s="9">
        <f>C32+E32</f>
        <v>2000</v>
      </c>
    </row>
    <row r="33" spans="1:6" ht="16.2" thickBot="1" x14ac:dyDescent="0.35">
      <c r="A33" s="60" t="s">
        <v>12</v>
      </c>
      <c r="B33" s="61"/>
      <c r="C33" s="7">
        <f>SUM(C4:C32)</f>
        <v>2000</v>
      </c>
      <c r="D33" s="7">
        <f t="shared" ref="D33:F33" si="2">SUM(D4:D32)</f>
        <v>175130</v>
      </c>
      <c r="E33" s="7">
        <f t="shared" si="2"/>
        <v>178130</v>
      </c>
      <c r="F33" s="8">
        <f t="shared" si="2"/>
        <v>180130</v>
      </c>
    </row>
  </sheetData>
  <mergeCells count="4">
    <mergeCell ref="A31:B31"/>
    <mergeCell ref="A32:B32"/>
    <mergeCell ref="A33:B33"/>
    <mergeCell ref="A1:F1"/>
  </mergeCells>
  <pageMargins left="0.7" right="0.7" top="0.75" bottom="0.75" header="0.3" footer="0.3"/>
  <ignoredErrors>
    <ignoredError sqref="E3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31425-4EB1-914E-8657-3009D1501BCB}">
  <dimension ref="A1:I42"/>
  <sheetViews>
    <sheetView workbookViewId="0">
      <selection activeCell="A26" sqref="A26"/>
    </sheetView>
  </sheetViews>
  <sheetFormatPr defaultColWidth="10.59765625" defaultRowHeight="15.6" x14ac:dyDescent="0.3"/>
  <cols>
    <col min="1" max="1" width="37.8984375" customWidth="1"/>
    <col min="2" max="2" width="28.8984375" customWidth="1"/>
    <col min="3" max="3" width="17.59765625" customWidth="1"/>
    <col min="4" max="7" width="13.3984375" customWidth="1"/>
    <col min="8" max="8" width="13.3984375" style="5" customWidth="1"/>
    <col min="9" max="9" width="14.3984375" style="5" customWidth="1"/>
  </cols>
  <sheetData>
    <row r="1" spans="1:9" ht="16.2" thickBot="1" x14ac:dyDescent="0.35">
      <c r="A1" s="55" t="s">
        <v>53</v>
      </c>
      <c r="B1" s="56"/>
      <c r="C1" s="56"/>
      <c r="D1" s="56"/>
      <c r="E1" s="56"/>
      <c r="F1" s="56"/>
      <c r="G1" s="56"/>
      <c r="H1" s="56"/>
      <c r="I1" s="57"/>
    </row>
    <row r="2" spans="1:9" ht="50.1" customHeight="1" x14ac:dyDescent="0.3">
      <c r="A2" s="64" t="s">
        <v>54</v>
      </c>
      <c r="B2" s="65"/>
      <c r="C2" s="65"/>
      <c r="D2" s="65"/>
      <c r="E2" s="65"/>
      <c r="F2" s="65"/>
      <c r="G2" s="65"/>
      <c r="H2" s="65"/>
      <c r="I2" s="66"/>
    </row>
    <row r="3" spans="1:9" ht="16.2" thickBot="1" x14ac:dyDescent="0.35"/>
    <row r="4" spans="1:9" ht="16.2" thickBot="1" x14ac:dyDescent="0.35">
      <c r="A4" s="1" t="s">
        <v>14</v>
      </c>
      <c r="B4" s="2" t="s">
        <v>15</v>
      </c>
      <c r="C4" s="2" t="s">
        <v>55</v>
      </c>
      <c r="D4" s="3" t="s">
        <v>2</v>
      </c>
      <c r="E4" s="3" t="s">
        <v>3</v>
      </c>
      <c r="F4" s="3" t="s">
        <v>4</v>
      </c>
      <c r="G4" s="3" t="s">
        <v>5</v>
      </c>
      <c r="H4" s="3" t="s">
        <v>6</v>
      </c>
      <c r="I4" s="4" t="s">
        <v>56</v>
      </c>
    </row>
    <row r="5" spans="1:9" x14ac:dyDescent="0.3">
      <c r="A5" s="10" t="s">
        <v>20</v>
      </c>
      <c r="B5" t="s">
        <v>21</v>
      </c>
      <c r="C5" t="s">
        <v>57</v>
      </c>
      <c r="D5" s="5">
        <v>1200</v>
      </c>
      <c r="E5" s="5">
        <v>1500</v>
      </c>
      <c r="F5" s="5">
        <v>1500</v>
      </c>
      <c r="G5" s="5">
        <f>SUM(D5:F5)</f>
        <v>4200</v>
      </c>
      <c r="H5" s="5">
        <v>0</v>
      </c>
      <c r="I5" s="6">
        <f>G5+H5</f>
        <v>4200</v>
      </c>
    </row>
    <row r="6" spans="1:9" x14ac:dyDescent="0.3">
      <c r="A6" s="10"/>
      <c r="C6" t="s">
        <v>58</v>
      </c>
      <c r="D6" s="5">
        <v>150</v>
      </c>
      <c r="E6" s="5">
        <v>150</v>
      </c>
      <c r="F6" s="5">
        <v>150</v>
      </c>
      <c r="G6" s="5">
        <f t="shared" ref="G6:G41" si="0">SUM(D6:F6)</f>
        <v>450</v>
      </c>
      <c r="H6" s="5">
        <v>0</v>
      </c>
      <c r="I6" s="6">
        <f t="shared" ref="I6:I41" si="1">G6+H6</f>
        <v>450</v>
      </c>
    </row>
    <row r="7" spans="1:9" x14ac:dyDescent="0.3">
      <c r="A7" s="10"/>
      <c r="C7" t="s">
        <v>59</v>
      </c>
      <c r="D7" s="5">
        <v>100</v>
      </c>
      <c r="E7" s="5">
        <v>100</v>
      </c>
      <c r="F7" s="5">
        <v>100</v>
      </c>
      <c r="G7" s="5">
        <f t="shared" si="0"/>
        <v>300</v>
      </c>
      <c r="H7" s="5">
        <v>0</v>
      </c>
      <c r="I7" s="6">
        <f t="shared" si="1"/>
        <v>300</v>
      </c>
    </row>
    <row r="8" spans="1:9" x14ac:dyDescent="0.3">
      <c r="A8" s="10"/>
      <c r="B8" t="s">
        <v>22</v>
      </c>
      <c r="C8" t="s">
        <v>60</v>
      </c>
      <c r="D8" s="5">
        <v>0</v>
      </c>
      <c r="E8" s="5">
        <v>3330</v>
      </c>
      <c r="F8" s="5">
        <v>3330</v>
      </c>
      <c r="G8" s="5">
        <f t="shared" si="0"/>
        <v>6660</v>
      </c>
      <c r="H8" s="5">
        <v>0</v>
      </c>
      <c r="I8" s="6">
        <f t="shared" si="1"/>
        <v>6660</v>
      </c>
    </row>
    <row r="9" spans="1:9" x14ac:dyDescent="0.3">
      <c r="A9" s="10" t="s">
        <v>24</v>
      </c>
      <c r="B9" t="s">
        <v>21</v>
      </c>
      <c r="C9" t="s">
        <v>60</v>
      </c>
      <c r="D9" s="5">
        <v>200</v>
      </c>
      <c r="E9" s="5">
        <v>300</v>
      </c>
      <c r="F9" s="5">
        <v>300</v>
      </c>
      <c r="G9" s="5">
        <f t="shared" si="0"/>
        <v>800</v>
      </c>
      <c r="H9" s="5">
        <v>0</v>
      </c>
      <c r="I9" s="6">
        <f t="shared" si="1"/>
        <v>800</v>
      </c>
    </row>
    <row r="10" spans="1:9" x14ac:dyDescent="0.3">
      <c r="A10" s="10"/>
      <c r="B10" t="s">
        <v>22</v>
      </c>
      <c r="C10" t="s">
        <v>60</v>
      </c>
      <c r="D10" s="5">
        <v>0</v>
      </c>
      <c r="E10" s="5">
        <v>3200</v>
      </c>
      <c r="F10" s="5">
        <v>3200</v>
      </c>
      <c r="G10" s="5">
        <f t="shared" si="0"/>
        <v>6400</v>
      </c>
      <c r="H10" s="5">
        <v>0</v>
      </c>
      <c r="I10" s="6">
        <f t="shared" si="1"/>
        <v>6400</v>
      </c>
    </row>
    <row r="11" spans="1:9" x14ac:dyDescent="0.3">
      <c r="A11" s="10" t="s">
        <v>26</v>
      </c>
      <c r="B11" t="s">
        <v>21</v>
      </c>
      <c r="C11" t="s">
        <v>61</v>
      </c>
      <c r="D11" s="5">
        <v>150</v>
      </c>
      <c r="E11" s="5">
        <v>150</v>
      </c>
      <c r="F11" s="5">
        <v>150</v>
      </c>
      <c r="G11" s="5">
        <f t="shared" si="0"/>
        <v>450</v>
      </c>
      <c r="H11" s="5">
        <v>0</v>
      </c>
      <c r="I11" s="6">
        <f t="shared" si="1"/>
        <v>450</v>
      </c>
    </row>
    <row r="12" spans="1:9" x14ac:dyDescent="0.3">
      <c r="A12" s="10"/>
      <c r="C12" t="s">
        <v>62</v>
      </c>
      <c r="D12" s="5">
        <v>750</v>
      </c>
      <c r="E12" s="5">
        <v>0</v>
      </c>
      <c r="F12" s="5">
        <v>0</v>
      </c>
      <c r="G12" s="5">
        <f t="shared" si="0"/>
        <v>750</v>
      </c>
      <c r="H12" s="5">
        <v>0</v>
      </c>
      <c r="I12" s="6">
        <f t="shared" si="1"/>
        <v>750</v>
      </c>
    </row>
    <row r="13" spans="1:9" x14ac:dyDescent="0.3">
      <c r="A13" s="10"/>
      <c r="B13" t="s">
        <v>22</v>
      </c>
      <c r="C13" t="s">
        <v>60</v>
      </c>
      <c r="D13" s="5">
        <v>0</v>
      </c>
      <c r="E13" s="5">
        <v>9960</v>
      </c>
      <c r="F13" s="5">
        <v>9960</v>
      </c>
      <c r="G13" s="5">
        <f>SUM(D13:F13)</f>
        <v>19920</v>
      </c>
      <c r="H13" s="5">
        <v>0</v>
      </c>
      <c r="I13" s="6">
        <f t="shared" si="1"/>
        <v>19920</v>
      </c>
    </row>
    <row r="14" spans="1:9" x14ac:dyDescent="0.3">
      <c r="A14" s="10"/>
      <c r="B14" t="s">
        <v>27</v>
      </c>
      <c r="C14" t="s">
        <v>63</v>
      </c>
      <c r="D14" s="5">
        <v>5000</v>
      </c>
      <c r="E14" s="5">
        <v>5000</v>
      </c>
      <c r="F14" s="5">
        <v>6000</v>
      </c>
      <c r="G14" s="5">
        <f t="shared" si="0"/>
        <v>16000</v>
      </c>
      <c r="H14" s="5">
        <v>0</v>
      </c>
      <c r="I14" s="6">
        <f t="shared" si="1"/>
        <v>16000</v>
      </c>
    </row>
    <row r="15" spans="1:9" x14ac:dyDescent="0.3">
      <c r="A15" s="10"/>
      <c r="C15" t="s">
        <v>64</v>
      </c>
      <c r="D15" s="5">
        <v>0</v>
      </c>
      <c r="E15" s="5">
        <v>0</v>
      </c>
      <c r="F15" s="5">
        <v>2500</v>
      </c>
      <c r="G15" s="5">
        <f t="shared" si="0"/>
        <v>2500</v>
      </c>
      <c r="H15" s="5">
        <v>0</v>
      </c>
      <c r="I15" s="6">
        <f t="shared" si="1"/>
        <v>2500</v>
      </c>
    </row>
    <row r="16" spans="1:9" x14ac:dyDescent="0.3">
      <c r="A16" s="10"/>
      <c r="C16" t="s">
        <v>65</v>
      </c>
      <c r="D16" s="5">
        <v>500</v>
      </c>
      <c r="E16" s="5">
        <v>0</v>
      </c>
      <c r="F16" s="5">
        <v>0</v>
      </c>
      <c r="G16" s="5">
        <f t="shared" si="0"/>
        <v>500</v>
      </c>
      <c r="H16" s="5">
        <v>0</v>
      </c>
      <c r="I16" s="6">
        <f t="shared" si="1"/>
        <v>500</v>
      </c>
    </row>
    <row r="17" spans="1:9" x14ac:dyDescent="0.3">
      <c r="A17" s="10"/>
      <c r="B17" t="s">
        <v>28</v>
      </c>
      <c r="C17" t="s">
        <v>66</v>
      </c>
      <c r="D17" s="5">
        <v>2500</v>
      </c>
      <c r="E17" s="5">
        <v>0</v>
      </c>
      <c r="F17" s="5">
        <v>0</v>
      </c>
      <c r="G17" s="5">
        <f t="shared" si="0"/>
        <v>2500</v>
      </c>
      <c r="H17" s="5">
        <v>0</v>
      </c>
      <c r="I17" s="6">
        <f t="shared" si="1"/>
        <v>2500</v>
      </c>
    </row>
    <row r="18" spans="1:9" x14ac:dyDescent="0.3">
      <c r="A18" s="10"/>
      <c r="C18" t="s">
        <v>67</v>
      </c>
      <c r="D18" s="5">
        <v>0</v>
      </c>
      <c r="E18" s="5">
        <v>0</v>
      </c>
      <c r="F18" s="5">
        <v>2500</v>
      </c>
      <c r="G18" s="5">
        <f t="shared" si="0"/>
        <v>2500</v>
      </c>
      <c r="H18" s="5">
        <v>0</v>
      </c>
      <c r="I18" s="6">
        <f t="shared" si="1"/>
        <v>2500</v>
      </c>
    </row>
    <row r="19" spans="1:9" x14ac:dyDescent="0.3">
      <c r="A19" s="10" t="s">
        <v>30</v>
      </c>
      <c r="B19" t="s">
        <v>21</v>
      </c>
      <c r="C19" t="s">
        <v>68</v>
      </c>
      <c r="D19" s="5">
        <v>200</v>
      </c>
      <c r="E19" s="5">
        <v>300</v>
      </c>
      <c r="F19" s="5">
        <v>300</v>
      </c>
      <c r="G19" s="5">
        <f t="shared" si="0"/>
        <v>800</v>
      </c>
      <c r="H19" s="5">
        <v>0</v>
      </c>
      <c r="I19" s="6">
        <f t="shared" si="1"/>
        <v>800</v>
      </c>
    </row>
    <row r="20" spans="1:9" x14ac:dyDescent="0.3">
      <c r="A20" s="10" t="s">
        <v>31</v>
      </c>
      <c r="B20" t="s">
        <v>21</v>
      </c>
      <c r="C20" t="s">
        <v>68</v>
      </c>
      <c r="D20" s="5">
        <v>200</v>
      </c>
      <c r="E20" s="5">
        <v>200</v>
      </c>
      <c r="F20" s="5">
        <v>200</v>
      </c>
      <c r="G20" s="5">
        <f t="shared" si="0"/>
        <v>600</v>
      </c>
      <c r="H20" s="5">
        <v>0</v>
      </c>
      <c r="I20" s="6">
        <f t="shared" si="1"/>
        <v>600</v>
      </c>
    </row>
    <row r="21" spans="1:9" x14ac:dyDescent="0.3">
      <c r="A21" s="10"/>
      <c r="C21" t="s">
        <v>59</v>
      </c>
      <c r="D21" s="5">
        <v>50</v>
      </c>
      <c r="E21" s="5">
        <v>50</v>
      </c>
      <c r="F21" s="5">
        <v>50</v>
      </c>
      <c r="G21" s="5">
        <f t="shared" si="0"/>
        <v>150</v>
      </c>
      <c r="H21" s="5">
        <v>0</v>
      </c>
      <c r="I21" s="6">
        <f t="shared" si="1"/>
        <v>150</v>
      </c>
    </row>
    <row r="22" spans="1:9" x14ac:dyDescent="0.3">
      <c r="A22" s="10" t="s">
        <v>32</v>
      </c>
      <c r="B22" t="s">
        <v>33</v>
      </c>
      <c r="C22" t="s">
        <v>60</v>
      </c>
      <c r="D22" s="5">
        <v>2500</v>
      </c>
      <c r="E22" s="5">
        <v>2500</v>
      </c>
      <c r="F22" s="5">
        <v>0</v>
      </c>
      <c r="G22" s="5">
        <f t="shared" si="0"/>
        <v>5000</v>
      </c>
      <c r="H22" s="5">
        <v>0</v>
      </c>
      <c r="I22" s="6">
        <f t="shared" si="1"/>
        <v>5000</v>
      </c>
    </row>
    <row r="23" spans="1:9" x14ac:dyDescent="0.3">
      <c r="A23" s="10" t="s">
        <v>34</v>
      </c>
      <c r="B23" t="s">
        <v>35</v>
      </c>
      <c r="C23" t="s">
        <v>69</v>
      </c>
      <c r="D23" s="5">
        <v>700</v>
      </c>
      <c r="E23" s="5">
        <v>500</v>
      </c>
      <c r="F23" s="5">
        <v>500</v>
      </c>
      <c r="G23" s="5">
        <f t="shared" si="0"/>
        <v>1700</v>
      </c>
      <c r="H23" s="5">
        <v>0</v>
      </c>
      <c r="I23" s="6">
        <f t="shared" si="1"/>
        <v>1700</v>
      </c>
    </row>
    <row r="24" spans="1:9" x14ac:dyDescent="0.3">
      <c r="A24" s="10"/>
      <c r="C24" t="s">
        <v>70</v>
      </c>
      <c r="D24" s="5">
        <v>400</v>
      </c>
      <c r="E24" s="5">
        <v>650</v>
      </c>
      <c r="F24" s="5">
        <v>650</v>
      </c>
      <c r="G24" s="5">
        <f t="shared" si="0"/>
        <v>1700</v>
      </c>
      <c r="H24" s="5">
        <v>0</v>
      </c>
      <c r="I24" s="6">
        <f t="shared" si="1"/>
        <v>1700</v>
      </c>
    </row>
    <row r="25" spans="1:9" x14ac:dyDescent="0.3">
      <c r="A25" s="10" t="s">
        <v>71</v>
      </c>
      <c r="C25" t="s">
        <v>72</v>
      </c>
      <c r="D25" s="5">
        <v>200</v>
      </c>
      <c r="E25" s="5">
        <v>200</v>
      </c>
      <c r="F25" s="5">
        <v>200</v>
      </c>
      <c r="G25" s="5">
        <f t="shared" si="0"/>
        <v>600</v>
      </c>
      <c r="H25" s="5">
        <v>0</v>
      </c>
      <c r="I25" s="6">
        <f t="shared" si="1"/>
        <v>600</v>
      </c>
    </row>
    <row r="26" spans="1:9" x14ac:dyDescent="0.3">
      <c r="A26" s="10"/>
      <c r="C26" t="s">
        <v>59</v>
      </c>
      <c r="D26" s="5">
        <v>50</v>
      </c>
      <c r="E26" s="5">
        <v>100</v>
      </c>
      <c r="F26" s="5">
        <v>100</v>
      </c>
      <c r="G26" s="5">
        <f t="shared" si="0"/>
        <v>250</v>
      </c>
      <c r="H26" s="5">
        <v>0</v>
      </c>
      <c r="I26" s="6">
        <f t="shared" si="1"/>
        <v>250</v>
      </c>
    </row>
    <row r="27" spans="1:9" x14ac:dyDescent="0.3">
      <c r="A27" s="10"/>
      <c r="B27" t="s">
        <v>36</v>
      </c>
      <c r="C27" t="s">
        <v>73</v>
      </c>
      <c r="D27" s="5">
        <v>1400</v>
      </c>
      <c r="E27" s="5">
        <v>1400</v>
      </c>
      <c r="F27" s="5">
        <v>1200</v>
      </c>
      <c r="G27" s="5">
        <f t="shared" si="0"/>
        <v>4000</v>
      </c>
      <c r="H27" s="5">
        <v>0</v>
      </c>
      <c r="I27" s="6">
        <f t="shared" si="1"/>
        <v>4000</v>
      </c>
    </row>
    <row r="28" spans="1:9" x14ac:dyDescent="0.3">
      <c r="A28" s="10"/>
      <c r="C28" t="s">
        <v>59</v>
      </c>
      <c r="D28" s="5">
        <v>100</v>
      </c>
      <c r="E28" s="5">
        <v>100</v>
      </c>
      <c r="F28" s="5">
        <v>100</v>
      </c>
      <c r="G28" s="5">
        <f t="shared" si="0"/>
        <v>300</v>
      </c>
      <c r="H28" s="5">
        <v>0</v>
      </c>
      <c r="I28" s="6">
        <f t="shared" si="1"/>
        <v>300</v>
      </c>
    </row>
    <row r="29" spans="1:9" x14ac:dyDescent="0.3">
      <c r="A29" s="10"/>
      <c r="B29" t="s">
        <v>37</v>
      </c>
      <c r="C29" t="s">
        <v>74</v>
      </c>
      <c r="D29" s="5">
        <v>300</v>
      </c>
      <c r="E29" s="5">
        <v>500</v>
      </c>
      <c r="F29" s="5">
        <v>200</v>
      </c>
      <c r="G29" s="5">
        <f t="shared" si="0"/>
        <v>1000</v>
      </c>
      <c r="H29" s="5">
        <v>0</v>
      </c>
      <c r="I29" s="6">
        <f t="shared" si="1"/>
        <v>1000</v>
      </c>
    </row>
    <row r="30" spans="1:9" x14ac:dyDescent="0.3">
      <c r="A30" s="10"/>
      <c r="C30" t="s">
        <v>59</v>
      </c>
      <c r="D30" s="5">
        <v>50</v>
      </c>
      <c r="E30" s="5">
        <v>50</v>
      </c>
      <c r="F30" s="5">
        <v>50</v>
      </c>
      <c r="G30" s="5">
        <f t="shared" si="0"/>
        <v>150</v>
      </c>
      <c r="H30" s="5">
        <v>0</v>
      </c>
      <c r="I30" s="6">
        <f t="shared" si="1"/>
        <v>150</v>
      </c>
    </row>
    <row r="31" spans="1:9" x14ac:dyDescent="0.3">
      <c r="A31" s="10" t="s">
        <v>39</v>
      </c>
      <c r="B31" t="s">
        <v>21</v>
      </c>
      <c r="C31" t="s">
        <v>36</v>
      </c>
      <c r="D31" s="5">
        <v>700</v>
      </c>
      <c r="E31" s="5">
        <v>300</v>
      </c>
      <c r="F31" s="5">
        <v>700</v>
      </c>
      <c r="G31" s="5">
        <f t="shared" si="0"/>
        <v>1700</v>
      </c>
      <c r="H31" s="5">
        <v>0</v>
      </c>
      <c r="I31" s="6">
        <f t="shared" si="1"/>
        <v>1700</v>
      </c>
    </row>
    <row r="32" spans="1:9" x14ac:dyDescent="0.3">
      <c r="A32" s="10"/>
      <c r="C32" t="s">
        <v>59</v>
      </c>
      <c r="D32" s="5">
        <v>50</v>
      </c>
      <c r="E32" s="5">
        <v>50</v>
      </c>
      <c r="F32" s="5">
        <v>50</v>
      </c>
      <c r="G32" s="5">
        <f t="shared" si="0"/>
        <v>150</v>
      </c>
      <c r="H32" s="5">
        <v>0</v>
      </c>
      <c r="I32" s="6">
        <f t="shared" si="1"/>
        <v>150</v>
      </c>
    </row>
    <row r="33" spans="1:9" x14ac:dyDescent="0.3">
      <c r="A33" s="10"/>
      <c r="B33" t="s">
        <v>22</v>
      </c>
      <c r="C33" t="s">
        <v>60</v>
      </c>
      <c r="D33" s="5">
        <v>0</v>
      </c>
      <c r="E33" s="5">
        <v>1300</v>
      </c>
      <c r="F33" s="5">
        <v>1300</v>
      </c>
      <c r="G33" s="5">
        <f t="shared" si="0"/>
        <v>2600</v>
      </c>
      <c r="H33" s="5">
        <v>0</v>
      </c>
      <c r="I33" s="6">
        <f t="shared" si="1"/>
        <v>2600</v>
      </c>
    </row>
    <row r="34" spans="1:9" x14ac:dyDescent="0.3">
      <c r="A34" s="10" t="s">
        <v>41</v>
      </c>
      <c r="B34" t="s">
        <v>42</v>
      </c>
      <c r="C34" t="s">
        <v>60</v>
      </c>
      <c r="D34" s="5">
        <v>10000</v>
      </c>
      <c r="E34" s="5">
        <v>37500</v>
      </c>
      <c r="F34" s="5">
        <v>20000</v>
      </c>
      <c r="G34" s="5">
        <f t="shared" si="0"/>
        <v>67500</v>
      </c>
      <c r="H34" s="5">
        <v>0</v>
      </c>
      <c r="I34" s="6">
        <f t="shared" si="1"/>
        <v>67500</v>
      </c>
    </row>
    <row r="35" spans="1:9" x14ac:dyDescent="0.3">
      <c r="A35" s="10" t="s">
        <v>43</v>
      </c>
      <c r="B35" t="s">
        <v>44</v>
      </c>
      <c r="C35" t="s">
        <v>75</v>
      </c>
      <c r="D35" s="5">
        <v>900</v>
      </c>
      <c r="E35" s="5">
        <v>900</v>
      </c>
      <c r="F35" s="5">
        <v>200</v>
      </c>
      <c r="G35" s="5">
        <f t="shared" si="0"/>
        <v>2000</v>
      </c>
      <c r="H35" s="5">
        <v>0</v>
      </c>
      <c r="I35" s="6">
        <f t="shared" si="1"/>
        <v>2000</v>
      </c>
    </row>
    <row r="36" spans="1:9" x14ac:dyDescent="0.3">
      <c r="A36" s="10"/>
      <c r="C36" t="s">
        <v>76</v>
      </c>
      <c r="D36" s="5">
        <v>0</v>
      </c>
      <c r="E36" s="5">
        <v>0</v>
      </c>
      <c r="F36" s="5">
        <v>2000</v>
      </c>
      <c r="G36" s="5">
        <f t="shared" si="0"/>
        <v>2000</v>
      </c>
      <c r="H36" s="5">
        <v>0</v>
      </c>
      <c r="I36" s="6">
        <f t="shared" si="1"/>
        <v>2000</v>
      </c>
    </row>
    <row r="37" spans="1:9" x14ac:dyDescent="0.3">
      <c r="A37" s="10"/>
      <c r="B37" t="s">
        <v>45</v>
      </c>
      <c r="C37" t="s">
        <v>60</v>
      </c>
      <c r="D37" s="5">
        <v>1500</v>
      </c>
      <c r="E37" s="5">
        <v>500</v>
      </c>
      <c r="F37" s="5">
        <v>0</v>
      </c>
      <c r="G37" s="5">
        <f t="shared" si="0"/>
        <v>2000</v>
      </c>
      <c r="H37" s="5">
        <v>0</v>
      </c>
      <c r="I37" s="6">
        <f t="shared" si="1"/>
        <v>2000</v>
      </c>
    </row>
    <row r="38" spans="1:9" x14ac:dyDescent="0.3">
      <c r="A38" s="10" t="s">
        <v>47</v>
      </c>
      <c r="B38" t="s">
        <v>48</v>
      </c>
      <c r="C38" t="s">
        <v>60</v>
      </c>
      <c r="D38" s="5">
        <v>0</v>
      </c>
      <c r="E38" s="5">
        <v>6000</v>
      </c>
      <c r="F38" s="5">
        <v>6000</v>
      </c>
      <c r="G38" s="5">
        <f t="shared" si="0"/>
        <v>12000</v>
      </c>
      <c r="H38" s="5">
        <v>0</v>
      </c>
      <c r="I38" s="6">
        <f t="shared" si="1"/>
        <v>12000</v>
      </c>
    </row>
    <row r="39" spans="1:9" x14ac:dyDescent="0.3">
      <c r="A39" s="10" t="s">
        <v>49</v>
      </c>
      <c r="B39" t="s">
        <v>50</v>
      </c>
      <c r="C39" t="s">
        <v>60</v>
      </c>
      <c r="D39" s="5">
        <v>1000</v>
      </c>
      <c r="E39" s="5">
        <v>2000</v>
      </c>
      <c r="F39" s="5">
        <v>2000</v>
      </c>
      <c r="G39" s="5">
        <f t="shared" si="0"/>
        <v>5000</v>
      </c>
      <c r="H39" s="5">
        <v>0</v>
      </c>
      <c r="I39" s="6">
        <f t="shared" si="1"/>
        <v>5000</v>
      </c>
    </row>
    <row r="40" spans="1:9" x14ac:dyDescent="0.3">
      <c r="A40" s="58" t="s">
        <v>51</v>
      </c>
      <c r="B40" s="59"/>
      <c r="C40" s="59"/>
      <c r="D40" s="5">
        <v>0</v>
      </c>
      <c r="E40" s="5">
        <v>0</v>
      </c>
      <c r="F40" s="5">
        <v>3000</v>
      </c>
      <c r="G40" s="5">
        <f t="shared" si="0"/>
        <v>3000</v>
      </c>
      <c r="H40" s="5">
        <v>0</v>
      </c>
      <c r="I40" s="6">
        <f t="shared" si="1"/>
        <v>3000</v>
      </c>
    </row>
    <row r="41" spans="1:9" ht="16.2" thickBot="1" x14ac:dyDescent="0.35">
      <c r="A41" s="58" t="s">
        <v>52</v>
      </c>
      <c r="B41" s="59"/>
      <c r="C41" s="59"/>
      <c r="D41" s="5">
        <v>0</v>
      </c>
      <c r="E41" s="5">
        <v>0</v>
      </c>
      <c r="F41" s="5">
        <v>0</v>
      </c>
      <c r="G41" s="5">
        <f t="shared" si="0"/>
        <v>0</v>
      </c>
      <c r="H41" s="5">
        <v>2000</v>
      </c>
      <c r="I41" s="6">
        <f t="shared" si="1"/>
        <v>2000</v>
      </c>
    </row>
    <row r="42" spans="1:9" ht="16.2" thickBot="1" x14ac:dyDescent="0.35">
      <c r="A42" s="62" t="s">
        <v>12</v>
      </c>
      <c r="B42" s="63"/>
      <c r="C42" s="63"/>
      <c r="D42" s="7">
        <f>SUM(D5:D41)</f>
        <v>30850</v>
      </c>
      <c r="E42" s="7">
        <f t="shared" ref="E42:F42" si="2">SUM(E5:E41)</f>
        <v>78790</v>
      </c>
      <c r="F42" s="7">
        <f t="shared" si="2"/>
        <v>68490</v>
      </c>
      <c r="G42" s="7">
        <f>SUM(G5:G41)</f>
        <v>178130</v>
      </c>
      <c r="H42" s="7">
        <f t="shared" ref="H42:I42" si="3">SUM(H5:H41)</f>
        <v>2000</v>
      </c>
      <c r="I42" s="8">
        <f t="shared" si="3"/>
        <v>180130</v>
      </c>
    </row>
  </sheetData>
  <mergeCells count="5">
    <mergeCell ref="A42:C42"/>
    <mergeCell ref="A40:C40"/>
    <mergeCell ref="A41:C41"/>
    <mergeCell ref="A1:I1"/>
    <mergeCell ref="A2:I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E8E27-B1B8-644D-AD50-7EEADC78AB2A}">
  <dimension ref="A1:G48"/>
  <sheetViews>
    <sheetView workbookViewId="0">
      <selection activeCell="C47" sqref="C47"/>
    </sheetView>
  </sheetViews>
  <sheetFormatPr defaultColWidth="10.59765625" defaultRowHeight="15.6" x14ac:dyDescent="0.3"/>
  <cols>
    <col min="1" max="1" width="20.8984375" customWidth="1"/>
    <col min="2" max="2" width="41.8984375" customWidth="1"/>
    <col min="3" max="4" width="20.8984375" customWidth="1"/>
  </cols>
  <sheetData>
    <row r="1" spans="1:7" ht="16.2" thickBot="1" x14ac:dyDescent="0.35">
      <c r="A1" s="55" t="s">
        <v>77</v>
      </c>
      <c r="B1" s="56"/>
      <c r="C1" s="56"/>
      <c r="D1" s="57"/>
    </row>
    <row r="2" spans="1:7" ht="30.9" customHeight="1" x14ac:dyDescent="0.3">
      <c r="A2" s="64" t="s">
        <v>78</v>
      </c>
      <c r="B2" s="65"/>
      <c r="C2" s="65"/>
      <c r="D2" s="66"/>
    </row>
    <row r="3" spans="1:7" ht="16.2" thickBot="1" x14ac:dyDescent="0.35"/>
    <row r="4" spans="1:7" ht="16.2" thickBot="1" x14ac:dyDescent="0.35">
      <c r="A4" s="1" t="s">
        <v>79</v>
      </c>
      <c r="B4" s="2" t="s">
        <v>80</v>
      </c>
      <c r="C4" s="2" t="s">
        <v>81</v>
      </c>
      <c r="D4" s="20" t="s">
        <v>82</v>
      </c>
      <c r="G4" s="67"/>
    </row>
    <row r="5" spans="1:7" x14ac:dyDescent="0.3">
      <c r="A5" s="10" t="s">
        <v>83</v>
      </c>
      <c r="B5" t="s">
        <v>84</v>
      </c>
      <c r="C5" s="5">
        <v>800</v>
      </c>
      <c r="D5" s="11">
        <f>C5*2</f>
        <v>1600</v>
      </c>
      <c r="G5" s="67"/>
    </row>
    <row r="6" spans="1:7" x14ac:dyDescent="0.3">
      <c r="A6" s="10"/>
      <c r="B6" t="s">
        <v>85</v>
      </c>
      <c r="C6" s="5">
        <v>240</v>
      </c>
      <c r="D6" s="11">
        <f t="shared" ref="D6:D45" si="0">C6*2</f>
        <v>480</v>
      </c>
      <c r="G6" s="67"/>
    </row>
    <row r="7" spans="1:7" x14ac:dyDescent="0.3">
      <c r="A7" s="10"/>
      <c r="B7" t="s">
        <v>58</v>
      </c>
      <c r="C7" s="5">
        <v>400</v>
      </c>
      <c r="D7" s="11">
        <f t="shared" si="0"/>
        <v>800</v>
      </c>
      <c r="G7" s="67"/>
    </row>
    <row r="8" spans="1:7" x14ac:dyDescent="0.3">
      <c r="A8" s="10"/>
      <c r="B8" t="s">
        <v>86</v>
      </c>
      <c r="C8" s="5">
        <v>240</v>
      </c>
      <c r="D8" s="11">
        <f t="shared" si="0"/>
        <v>480</v>
      </c>
      <c r="G8" s="67"/>
    </row>
    <row r="9" spans="1:7" x14ac:dyDescent="0.3">
      <c r="A9" s="10"/>
      <c r="B9" t="s">
        <v>87</v>
      </c>
      <c r="C9" s="5">
        <v>200</v>
      </c>
      <c r="D9" s="11">
        <f t="shared" si="0"/>
        <v>400</v>
      </c>
      <c r="G9" s="67"/>
    </row>
    <row r="10" spans="1:7" x14ac:dyDescent="0.3">
      <c r="A10" s="10"/>
      <c r="B10" t="s">
        <v>88</v>
      </c>
      <c r="C10" s="5">
        <v>200</v>
      </c>
      <c r="D10" s="11">
        <f t="shared" si="0"/>
        <v>400</v>
      </c>
      <c r="G10" s="67"/>
    </row>
    <row r="11" spans="1:7" x14ac:dyDescent="0.3">
      <c r="A11" s="10"/>
      <c r="B11" t="s">
        <v>89</v>
      </c>
      <c r="C11" s="5">
        <v>200</v>
      </c>
      <c r="D11" s="11">
        <f t="shared" si="0"/>
        <v>400</v>
      </c>
      <c r="G11" s="67"/>
    </row>
    <row r="12" spans="1:7" x14ac:dyDescent="0.3">
      <c r="A12" s="10"/>
      <c r="B12" t="s">
        <v>90</v>
      </c>
      <c r="C12" s="5">
        <v>200</v>
      </c>
      <c r="D12" s="11">
        <f t="shared" si="0"/>
        <v>400</v>
      </c>
      <c r="G12" s="67"/>
    </row>
    <row r="13" spans="1:7" x14ac:dyDescent="0.3">
      <c r="A13" s="10"/>
      <c r="B13" t="s">
        <v>91</v>
      </c>
      <c r="C13" s="5">
        <v>200</v>
      </c>
      <c r="D13" s="11">
        <f t="shared" si="0"/>
        <v>400</v>
      </c>
      <c r="G13" s="67"/>
    </row>
    <row r="14" spans="1:7" x14ac:dyDescent="0.3">
      <c r="A14" s="10"/>
      <c r="B14" t="s">
        <v>92</v>
      </c>
      <c r="C14" s="5">
        <v>200</v>
      </c>
      <c r="D14" s="11">
        <f t="shared" si="0"/>
        <v>400</v>
      </c>
      <c r="G14" s="67"/>
    </row>
    <row r="15" spans="1:7" x14ac:dyDescent="0.3">
      <c r="A15" s="10"/>
      <c r="B15" t="s">
        <v>93</v>
      </c>
      <c r="C15" s="5">
        <v>200</v>
      </c>
      <c r="D15" s="11">
        <f t="shared" si="0"/>
        <v>400</v>
      </c>
      <c r="G15" s="67"/>
    </row>
    <row r="16" spans="1:7" x14ac:dyDescent="0.3">
      <c r="A16" s="10"/>
      <c r="B16" t="s">
        <v>94</v>
      </c>
      <c r="C16" s="5">
        <v>250</v>
      </c>
      <c r="D16" s="11">
        <f t="shared" si="0"/>
        <v>500</v>
      </c>
      <c r="G16" s="67"/>
    </row>
    <row r="17" spans="1:7" x14ac:dyDescent="0.3">
      <c r="A17" s="10" t="s">
        <v>95</v>
      </c>
      <c r="B17" t="s">
        <v>96</v>
      </c>
      <c r="C17" s="5">
        <v>600</v>
      </c>
      <c r="D17" s="11">
        <f t="shared" si="0"/>
        <v>1200</v>
      </c>
      <c r="G17" s="67"/>
    </row>
    <row r="18" spans="1:7" x14ac:dyDescent="0.3">
      <c r="A18" s="10"/>
      <c r="B18" t="s">
        <v>97</v>
      </c>
      <c r="C18" s="5">
        <v>2600</v>
      </c>
      <c r="D18" s="11">
        <f t="shared" si="0"/>
        <v>5200</v>
      </c>
      <c r="G18" s="67"/>
    </row>
    <row r="19" spans="1:7" x14ac:dyDescent="0.3">
      <c r="A19" s="10" t="s">
        <v>98</v>
      </c>
      <c r="B19" t="s">
        <v>99</v>
      </c>
      <c r="C19" s="5">
        <v>1200</v>
      </c>
      <c r="D19" s="11">
        <f t="shared" si="0"/>
        <v>2400</v>
      </c>
      <c r="G19" s="67"/>
    </row>
    <row r="20" spans="1:7" x14ac:dyDescent="0.3">
      <c r="A20" s="10"/>
      <c r="B20" t="s">
        <v>100</v>
      </c>
      <c r="C20" s="5">
        <v>960</v>
      </c>
      <c r="D20" s="11">
        <f t="shared" si="0"/>
        <v>1920</v>
      </c>
      <c r="G20" s="67"/>
    </row>
    <row r="21" spans="1:7" x14ac:dyDescent="0.3">
      <c r="A21" s="10"/>
      <c r="B21" t="s">
        <v>101</v>
      </c>
      <c r="C21" s="5">
        <v>800</v>
      </c>
      <c r="D21" s="11">
        <f t="shared" si="0"/>
        <v>1600</v>
      </c>
      <c r="G21" s="67"/>
    </row>
    <row r="22" spans="1:7" x14ac:dyDescent="0.3">
      <c r="A22" s="10"/>
      <c r="B22" t="s">
        <v>102</v>
      </c>
      <c r="C22" s="5">
        <v>800</v>
      </c>
      <c r="D22" s="11">
        <f t="shared" si="0"/>
        <v>1600</v>
      </c>
      <c r="G22" s="67"/>
    </row>
    <row r="23" spans="1:7" x14ac:dyDescent="0.3">
      <c r="A23" s="10"/>
      <c r="B23" t="s">
        <v>103</v>
      </c>
      <c r="C23" s="5">
        <v>900</v>
      </c>
      <c r="D23" s="11">
        <f t="shared" si="0"/>
        <v>1800</v>
      </c>
      <c r="G23" s="67"/>
    </row>
    <row r="24" spans="1:7" x14ac:dyDescent="0.3">
      <c r="A24" s="10"/>
      <c r="B24" t="s">
        <v>104</v>
      </c>
      <c r="C24" s="5">
        <v>600</v>
      </c>
      <c r="D24" s="11">
        <f t="shared" si="0"/>
        <v>1200</v>
      </c>
      <c r="G24" s="67"/>
    </row>
    <row r="25" spans="1:7" x14ac:dyDescent="0.3">
      <c r="A25" s="10"/>
      <c r="B25" t="s">
        <v>105</v>
      </c>
      <c r="C25" s="5">
        <v>800</v>
      </c>
      <c r="D25" s="11">
        <f t="shared" si="0"/>
        <v>1600</v>
      </c>
      <c r="G25" s="67"/>
    </row>
    <row r="26" spans="1:7" x14ac:dyDescent="0.3">
      <c r="A26" s="10"/>
      <c r="B26" t="s">
        <v>106</v>
      </c>
      <c r="C26" s="5">
        <v>400</v>
      </c>
      <c r="D26" s="11">
        <f t="shared" si="0"/>
        <v>800</v>
      </c>
    </row>
    <row r="27" spans="1:7" x14ac:dyDescent="0.3">
      <c r="A27" s="10"/>
      <c r="B27" t="s">
        <v>107</v>
      </c>
      <c r="C27" s="5">
        <v>400</v>
      </c>
      <c r="D27" s="11">
        <f t="shared" si="0"/>
        <v>800</v>
      </c>
    </row>
    <row r="28" spans="1:7" x14ac:dyDescent="0.3">
      <c r="A28" s="10"/>
      <c r="B28" t="s">
        <v>108</v>
      </c>
      <c r="C28" s="5">
        <v>400</v>
      </c>
      <c r="D28" s="11">
        <f t="shared" si="0"/>
        <v>800</v>
      </c>
    </row>
    <row r="29" spans="1:7" x14ac:dyDescent="0.3">
      <c r="A29" s="10"/>
      <c r="B29" t="s">
        <v>109</v>
      </c>
      <c r="C29" s="5">
        <v>400</v>
      </c>
      <c r="D29" s="11">
        <f t="shared" si="0"/>
        <v>800</v>
      </c>
    </row>
    <row r="30" spans="1:7" x14ac:dyDescent="0.3">
      <c r="A30" s="10"/>
      <c r="B30" t="s">
        <v>110</v>
      </c>
      <c r="C30" s="5">
        <v>125</v>
      </c>
      <c r="D30" s="11">
        <f t="shared" si="0"/>
        <v>250</v>
      </c>
    </row>
    <row r="31" spans="1:7" x14ac:dyDescent="0.3">
      <c r="A31" s="10"/>
      <c r="B31" t="s">
        <v>110</v>
      </c>
      <c r="C31" s="5">
        <v>125</v>
      </c>
      <c r="D31" s="11">
        <f t="shared" si="0"/>
        <v>250</v>
      </c>
    </row>
    <row r="32" spans="1:7" x14ac:dyDescent="0.3">
      <c r="A32" s="10"/>
      <c r="B32" t="s">
        <v>110</v>
      </c>
      <c r="C32" s="5">
        <v>125</v>
      </c>
      <c r="D32" s="11">
        <f t="shared" si="0"/>
        <v>250</v>
      </c>
    </row>
    <row r="33" spans="1:4" x14ac:dyDescent="0.3">
      <c r="A33" s="10"/>
      <c r="B33" t="s">
        <v>110</v>
      </c>
      <c r="C33" s="5">
        <v>125</v>
      </c>
      <c r="D33" s="11">
        <f t="shared" si="0"/>
        <v>250</v>
      </c>
    </row>
    <row r="34" spans="1:4" x14ac:dyDescent="0.3">
      <c r="A34" s="10"/>
      <c r="B34" t="s">
        <v>111</v>
      </c>
      <c r="C34" s="5">
        <v>1800</v>
      </c>
      <c r="D34" s="11">
        <f t="shared" si="0"/>
        <v>3600</v>
      </c>
    </row>
    <row r="35" spans="1:4" x14ac:dyDescent="0.3">
      <c r="A35" s="10" t="s">
        <v>39</v>
      </c>
      <c r="B35" t="s">
        <v>112</v>
      </c>
      <c r="C35" s="5">
        <v>200</v>
      </c>
      <c r="D35" s="11">
        <f t="shared" si="0"/>
        <v>400</v>
      </c>
    </row>
    <row r="36" spans="1:4" x14ac:dyDescent="0.3">
      <c r="A36" s="10"/>
      <c r="B36" t="s">
        <v>112</v>
      </c>
      <c r="C36" s="5">
        <v>200</v>
      </c>
      <c r="D36" s="11">
        <f t="shared" si="0"/>
        <v>400</v>
      </c>
    </row>
    <row r="37" spans="1:4" x14ac:dyDescent="0.3">
      <c r="A37" s="10"/>
      <c r="B37" t="s">
        <v>113</v>
      </c>
      <c r="C37" s="5">
        <v>100</v>
      </c>
      <c r="D37" s="11">
        <f t="shared" si="0"/>
        <v>200</v>
      </c>
    </row>
    <row r="38" spans="1:4" x14ac:dyDescent="0.3">
      <c r="A38" s="10"/>
      <c r="B38" t="s">
        <v>113</v>
      </c>
      <c r="C38" s="5">
        <v>100</v>
      </c>
      <c r="D38" s="11">
        <f t="shared" si="0"/>
        <v>200</v>
      </c>
    </row>
    <row r="39" spans="1:4" x14ac:dyDescent="0.3">
      <c r="A39" s="10"/>
      <c r="B39" t="s">
        <v>113</v>
      </c>
      <c r="C39" s="5">
        <v>100</v>
      </c>
      <c r="D39" s="11">
        <f t="shared" si="0"/>
        <v>200</v>
      </c>
    </row>
    <row r="40" spans="1:4" x14ac:dyDescent="0.3">
      <c r="A40" s="10"/>
      <c r="B40" t="s">
        <v>113</v>
      </c>
      <c r="C40" s="5">
        <v>100</v>
      </c>
      <c r="D40" s="11">
        <f t="shared" si="0"/>
        <v>200</v>
      </c>
    </row>
    <row r="41" spans="1:4" x14ac:dyDescent="0.3">
      <c r="A41" s="10"/>
      <c r="B41" t="s">
        <v>113</v>
      </c>
      <c r="C41" s="5">
        <v>100</v>
      </c>
      <c r="D41" s="11">
        <f t="shared" si="0"/>
        <v>200</v>
      </c>
    </row>
    <row r="42" spans="1:4" x14ac:dyDescent="0.3">
      <c r="A42" s="10"/>
      <c r="B42" t="s">
        <v>113</v>
      </c>
      <c r="C42" s="5">
        <v>100</v>
      </c>
      <c r="D42" s="11">
        <f t="shared" si="0"/>
        <v>200</v>
      </c>
    </row>
    <row r="43" spans="1:4" x14ac:dyDescent="0.3">
      <c r="A43" s="10"/>
      <c r="B43" t="s">
        <v>113</v>
      </c>
      <c r="C43" s="5">
        <v>100</v>
      </c>
      <c r="D43" s="11">
        <f t="shared" si="0"/>
        <v>200</v>
      </c>
    </row>
    <row r="44" spans="1:4" x14ac:dyDescent="0.3">
      <c r="A44" s="10"/>
      <c r="B44" t="s">
        <v>113</v>
      </c>
      <c r="C44" s="5">
        <v>100</v>
      </c>
      <c r="D44" s="11">
        <f t="shared" si="0"/>
        <v>200</v>
      </c>
    </row>
    <row r="45" spans="1:4" x14ac:dyDescent="0.3">
      <c r="A45" s="12"/>
      <c r="B45" s="16" t="s">
        <v>113</v>
      </c>
      <c r="C45" s="13">
        <v>100</v>
      </c>
      <c r="D45" s="14">
        <f t="shared" si="0"/>
        <v>200</v>
      </c>
    </row>
    <row r="46" spans="1:4" x14ac:dyDescent="0.3">
      <c r="C46" s="5">
        <f>SUM(C5:C45)</f>
        <v>17790</v>
      </c>
      <c r="D46" s="5">
        <f>SUM(D5:D45)</f>
        <v>35580</v>
      </c>
    </row>
    <row r="48" spans="1:4" x14ac:dyDescent="0.3">
      <c r="C48" s="5"/>
    </row>
  </sheetData>
  <mergeCells count="2">
    <mergeCell ref="A1:D1"/>
    <mergeCell ref="A2:D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66C39-B6DB-4254-B1DF-B76D28D506F0}">
  <dimension ref="A1:O230"/>
  <sheetViews>
    <sheetView topLeftCell="K1" workbookViewId="0">
      <selection activeCell="H8" sqref="H8"/>
    </sheetView>
  </sheetViews>
  <sheetFormatPr defaultColWidth="9" defaultRowHeight="15.6" x14ac:dyDescent="0.3"/>
  <cols>
    <col min="1" max="1" width="22.59765625" style="27" bestFit="1" customWidth="1"/>
    <col min="2" max="2" width="9.69921875" style="27" customWidth="1"/>
    <col min="3" max="3" width="9.3984375" style="27" customWidth="1"/>
    <col min="4" max="4" width="10.59765625" style="27" customWidth="1"/>
    <col min="5" max="5" width="9.3984375" style="27" customWidth="1"/>
    <col min="6" max="6" width="13.5" style="53" bestFit="1" customWidth="1"/>
    <col min="7" max="7" width="37" style="27" customWidth="1"/>
    <col min="8" max="8" width="12.8984375" style="54" customWidth="1"/>
    <col min="9" max="9" width="12.5" style="27" customWidth="1"/>
    <col min="10" max="10" width="59.69921875" style="27" bestFit="1" customWidth="1"/>
    <col min="11" max="11" width="48.3984375" style="27" bestFit="1" customWidth="1"/>
    <col min="12" max="12" width="11.09765625" style="27" bestFit="1" customWidth="1"/>
    <col min="13" max="16384" width="9" style="27"/>
  </cols>
  <sheetData>
    <row r="1" spans="1:15" s="24" customFormat="1" ht="57.6" x14ac:dyDescent="0.3">
      <c r="A1" s="21" t="s">
        <v>114</v>
      </c>
      <c r="B1" s="21" t="s">
        <v>115</v>
      </c>
      <c r="C1" s="21" t="s">
        <v>116</v>
      </c>
      <c r="D1" s="21" t="s">
        <v>117</v>
      </c>
      <c r="E1" s="21" t="s">
        <v>118</v>
      </c>
      <c r="F1" s="22" t="s">
        <v>119</v>
      </c>
      <c r="G1" s="21" t="s">
        <v>120</v>
      </c>
      <c r="H1" s="23" t="s">
        <v>121</v>
      </c>
      <c r="I1" s="21" t="s">
        <v>122</v>
      </c>
      <c r="J1" s="21" t="s">
        <v>55</v>
      </c>
      <c r="K1" s="21" t="s">
        <v>123</v>
      </c>
      <c r="L1" s="21"/>
      <c r="M1" s="21"/>
      <c r="N1" s="21"/>
      <c r="O1" s="21"/>
    </row>
    <row r="2" spans="1:15" x14ac:dyDescent="0.3">
      <c r="A2" s="25" t="s">
        <v>124</v>
      </c>
      <c r="B2" s="21"/>
      <c r="C2" s="21"/>
      <c r="D2" s="21"/>
      <c r="E2" s="21"/>
      <c r="F2" s="22"/>
      <c r="G2" s="21"/>
      <c r="H2" s="23"/>
      <c r="I2" s="21"/>
      <c r="J2" s="21"/>
      <c r="K2" s="21"/>
      <c r="L2" s="26"/>
      <c r="M2" s="26"/>
      <c r="N2" s="26"/>
      <c r="O2" s="26"/>
    </row>
    <row r="3" spans="1:15" x14ac:dyDescent="0.3">
      <c r="A3" s="21"/>
      <c r="B3" s="21"/>
      <c r="C3" s="21"/>
      <c r="D3" s="21"/>
      <c r="E3" s="21"/>
      <c r="F3" s="22"/>
      <c r="G3" s="21"/>
      <c r="H3" s="23"/>
      <c r="I3" s="21"/>
      <c r="J3" s="21"/>
      <c r="K3" s="21"/>
      <c r="L3" s="26"/>
      <c r="M3" s="26"/>
      <c r="N3" s="26"/>
      <c r="O3" s="26"/>
    </row>
    <row r="4" spans="1:15" s="24" customFormat="1" x14ac:dyDescent="0.3">
      <c r="A4" s="26">
        <v>2321240</v>
      </c>
      <c r="B4" s="26" t="s">
        <v>125</v>
      </c>
      <c r="C4" s="26">
        <v>896</v>
      </c>
      <c r="D4" s="26">
        <v>12</v>
      </c>
      <c r="E4" s="26" t="s">
        <v>2</v>
      </c>
      <c r="F4" s="28" t="s">
        <v>126</v>
      </c>
      <c r="G4" s="26" t="s">
        <v>127</v>
      </c>
      <c r="H4" s="29">
        <v>-2.93</v>
      </c>
      <c r="I4" s="30">
        <v>44376</v>
      </c>
      <c r="J4" s="26" t="s">
        <v>128</v>
      </c>
      <c r="K4" s="26"/>
      <c r="L4" s="21"/>
      <c r="M4" s="21"/>
      <c r="N4" s="21"/>
      <c r="O4" s="21"/>
    </row>
    <row r="5" spans="1:15" x14ac:dyDescent="0.3">
      <c r="A5" s="26">
        <v>2321240</v>
      </c>
      <c r="B5" s="26" t="s">
        <v>125</v>
      </c>
      <c r="C5" s="26">
        <v>996</v>
      </c>
      <c r="D5" s="26">
        <v>12</v>
      </c>
      <c r="E5" s="26" t="s">
        <v>2</v>
      </c>
      <c r="F5" s="28" t="s">
        <v>126</v>
      </c>
      <c r="G5" s="26" t="s">
        <v>127</v>
      </c>
      <c r="H5" s="29">
        <v>-5.72</v>
      </c>
      <c r="I5" s="30">
        <v>44376</v>
      </c>
      <c r="J5" s="26" t="s">
        <v>129</v>
      </c>
      <c r="K5" s="26"/>
      <c r="L5" s="26"/>
      <c r="M5" s="26"/>
      <c r="N5" s="26"/>
      <c r="O5" s="26"/>
    </row>
    <row r="6" spans="1:15" x14ac:dyDescent="0.3">
      <c r="A6" s="26">
        <v>2321240</v>
      </c>
      <c r="B6" s="26" t="s">
        <v>125</v>
      </c>
      <c r="C6" s="26">
        <v>1096</v>
      </c>
      <c r="D6" s="26">
        <v>12</v>
      </c>
      <c r="E6" s="26" t="s">
        <v>2</v>
      </c>
      <c r="F6" s="28" t="s">
        <v>126</v>
      </c>
      <c r="G6" s="26" t="s">
        <v>127</v>
      </c>
      <c r="H6" s="29">
        <v>259.13</v>
      </c>
      <c r="I6" s="30">
        <v>44376</v>
      </c>
      <c r="J6" s="26" t="s">
        <v>130</v>
      </c>
      <c r="K6" s="26"/>
      <c r="L6" s="26"/>
      <c r="M6" s="26"/>
      <c r="N6" s="26"/>
      <c r="O6" s="26"/>
    </row>
    <row r="7" spans="1:15" x14ac:dyDescent="0.3">
      <c r="A7" s="26">
        <v>2321240</v>
      </c>
      <c r="B7" s="26" t="s">
        <v>125</v>
      </c>
      <c r="C7" s="26">
        <v>1096</v>
      </c>
      <c r="D7" s="26">
        <v>1</v>
      </c>
      <c r="E7" s="26" t="s">
        <v>2</v>
      </c>
      <c r="F7" s="28" t="s">
        <v>131</v>
      </c>
      <c r="G7" s="26" t="s">
        <v>127</v>
      </c>
      <c r="H7" s="31">
        <v>0.54</v>
      </c>
      <c r="I7" s="30">
        <v>44406</v>
      </c>
      <c r="J7" s="26" t="s">
        <v>130</v>
      </c>
      <c r="K7" s="26"/>
      <c r="L7" s="26"/>
      <c r="M7" s="26"/>
      <c r="N7" s="26"/>
      <c r="O7" s="26"/>
    </row>
    <row r="8" spans="1:15" x14ac:dyDescent="0.3">
      <c r="A8" s="26">
        <v>2321240</v>
      </c>
      <c r="B8" s="26" t="s">
        <v>125</v>
      </c>
      <c r="C8" s="26">
        <v>896</v>
      </c>
      <c r="D8" s="26">
        <v>2</v>
      </c>
      <c r="E8" s="26" t="s">
        <v>3</v>
      </c>
      <c r="F8" s="28" t="s">
        <v>132</v>
      </c>
      <c r="G8" s="26" t="s">
        <v>127</v>
      </c>
      <c r="H8" s="31">
        <v>61786.6</v>
      </c>
      <c r="I8" s="30">
        <v>44437</v>
      </c>
      <c r="J8" s="26" t="s">
        <v>128</v>
      </c>
      <c r="K8" s="26"/>
      <c r="L8" s="26"/>
      <c r="M8" s="26"/>
      <c r="N8" s="26"/>
      <c r="O8" s="26"/>
    </row>
    <row r="9" spans="1:15" x14ac:dyDescent="0.3">
      <c r="A9" s="26">
        <v>2321240</v>
      </c>
      <c r="B9" s="26" t="s">
        <v>125</v>
      </c>
      <c r="C9" s="26">
        <v>1096</v>
      </c>
      <c r="D9" s="26">
        <v>2</v>
      </c>
      <c r="E9" s="26" t="s">
        <v>3</v>
      </c>
      <c r="F9" s="28" t="s">
        <v>132</v>
      </c>
      <c r="G9" s="26" t="s">
        <v>127</v>
      </c>
      <c r="H9" s="31">
        <v>0.72</v>
      </c>
      <c r="I9" s="30">
        <v>44437</v>
      </c>
      <c r="J9" s="26" t="s">
        <v>130</v>
      </c>
      <c r="K9" s="26"/>
      <c r="L9" s="26"/>
      <c r="M9" s="26"/>
      <c r="N9" s="26"/>
      <c r="O9" s="26"/>
    </row>
    <row r="10" spans="1:15" x14ac:dyDescent="0.3">
      <c r="A10" s="26">
        <v>2321240</v>
      </c>
      <c r="B10" s="26" t="s">
        <v>125</v>
      </c>
      <c r="C10" s="26">
        <v>896</v>
      </c>
      <c r="D10" s="26">
        <v>3</v>
      </c>
      <c r="E10" s="26" t="s">
        <v>3</v>
      </c>
      <c r="F10" s="28" t="s">
        <v>133</v>
      </c>
      <c r="G10" s="26" t="s">
        <v>127</v>
      </c>
      <c r="H10" s="31">
        <v>11.84</v>
      </c>
      <c r="I10" s="30">
        <v>44468</v>
      </c>
      <c r="J10" s="26" t="s">
        <v>128</v>
      </c>
      <c r="K10" s="26"/>
      <c r="L10" s="26"/>
      <c r="M10" s="26"/>
      <c r="N10" s="26"/>
      <c r="O10" s="26"/>
    </row>
    <row r="11" spans="1:15" x14ac:dyDescent="0.3">
      <c r="A11" s="26">
        <v>2321240</v>
      </c>
      <c r="B11" s="26" t="s">
        <v>125</v>
      </c>
      <c r="C11" s="26">
        <v>1096</v>
      </c>
      <c r="D11" s="26">
        <v>3</v>
      </c>
      <c r="E11" s="26" t="s">
        <v>3</v>
      </c>
      <c r="F11" s="28" t="s">
        <v>133</v>
      </c>
      <c r="G11" s="26" t="s">
        <v>127</v>
      </c>
      <c r="H11" s="31">
        <v>-3.93</v>
      </c>
      <c r="I11" s="30">
        <v>44468</v>
      </c>
      <c r="J11" s="26" t="s">
        <v>130</v>
      </c>
      <c r="K11" s="26"/>
      <c r="L11" s="26"/>
      <c r="M11" s="26"/>
      <c r="N11" s="26"/>
      <c r="O11" s="26"/>
    </row>
    <row r="12" spans="1:15" x14ac:dyDescent="0.3">
      <c r="A12" s="26">
        <v>2321240</v>
      </c>
      <c r="B12" s="26" t="s">
        <v>125</v>
      </c>
      <c r="C12" s="26">
        <v>896</v>
      </c>
      <c r="D12" s="26">
        <v>4</v>
      </c>
      <c r="E12" s="26" t="s">
        <v>3</v>
      </c>
      <c r="F12" s="28" t="s">
        <v>134</v>
      </c>
      <c r="G12" s="26" t="s">
        <v>127</v>
      </c>
      <c r="H12" s="31">
        <v>-19.510000000000002</v>
      </c>
      <c r="I12" s="30">
        <v>44497</v>
      </c>
      <c r="J12" s="26" t="s">
        <v>128</v>
      </c>
      <c r="K12" s="26"/>
      <c r="L12" s="26"/>
      <c r="M12" s="26"/>
      <c r="N12" s="26"/>
      <c r="O12" s="26"/>
    </row>
    <row r="13" spans="1:15" x14ac:dyDescent="0.3">
      <c r="A13" s="26">
        <v>2321240</v>
      </c>
      <c r="B13" s="26" t="s">
        <v>125</v>
      </c>
      <c r="C13" s="26">
        <v>1096</v>
      </c>
      <c r="D13" s="26">
        <v>4</v>
      </c>
      <c r="E13" s="26" t="s">
        <v>3</v>
      </c>
      <c r="F13" s="28" t="s">
        <v>134</v>
      </c>
      <c r="G13" s="26" t="s">
        <v>127</v>
      </c>
      <c r="H13" s="31">
        <v>-1.56</v>
      </c>
      <c r="I13" s="30">
        <v>44497</v>
      </c>
      <c r="J13" s="26" t="s">
        <v>130</v>
      </c>
      <c r="K13" s="26"/>
      <c r="L13" s="26"/>
      <c r="M13" s="26"/>
      <c r="N13" s="26"/>
      <c r="O13" s="26"/>
    </row>
    <row r="14" spans="1:15" x14ac:dyDescent="0.3">
      <c r="A14" s="26">
        <v>2321240</v>
      </c>
      <c r="B14" s="26" t="s">
        <v>125</v>
      </c>
      <c r="C14" s="26">
        <v>1096</v>
      </c>
      <c r="D14" s="26">
        <v>5</v>
      </c>
      <c r="E14" s="26" t="s">
        <v>3</v>
      </c>
      <c r="F14" s="28" t="s">
        <v>135</v>
      </c>
      <c r="G14" s="26" t="s">
        <v>127</v>
      </c>
      <c r="H14" s="31">
        <v>-1.82</v>
      </c>
      <c r="I14" s="30">
        <v>44523</v>
      </c>
      <c r="J14" s="26" t="s">
        <v>130</v>
      </c>
      <c r="K14" s="26"/>
      <c r="L14" s="26"/>
      <c r="M14" s="26"/>
      <c r="N14" s="26"/>
      <c r="O14" s="26"/>
    </row>
    <row r="15" spans="1:15" x14ac:dyDescent="0.3">
      <c r="A15" s="26">
        <v>2321240</v>
      </c>
      <c r="B15" s="26" t="s">
        <v>125</v>
      </c>
      <c r="C15" s="26">
        <v>896</v>
      </c>
      <c r="D15" s="26">
        <v>5</v>
      </c>
      <c r="E15" s="26" t="s">
        <v>3</v>
      </c>
      <c r="F15" s="28" t="s">
        <v>135</v>
      </c>
      <c r="G15" s="26" t="s">
        <v>127</v>
      </c>
      <c r="H15" s="31">
        <v>-17.59</v>
      </c>
      <c r="I15" s="30">
        <v>44523</v>
      </c>
      <c r="J15" s="26" t="s">
        <v>128</v>
      </c>
      <c r="K15" s="26"/>
      <c r="L15" s="26"/>
      <c r="M15" s="26"/>
      <c r="N15" s="26"/>
      <c r="O15" s="26"/>
    </row>
    <row r="16" spans="1:15" x14ac:dyDescent="0.3">
      <c r="A16" s="26">
        <v>2321240</v>
      </c>
      <c r="B16" s="26" t="s">
        <v>125</v>
      </c>
      <c r="C16" s="26">
        <v>896</v>
      </c>
      <c r="D16" s="26">
        <v>6</v>
      </c>
      <c r="E16" s="26" t="s">
        <v>3</v>
      </c>
      <c r="F16" s="32" t="s">
        <v>136</v>
      </c>
      <c r="G16" s="26" t="s">
        <v>127</v>
      </c>
      <c r="H16" s="31">
        <v>-25.7</v>
      </c>
      <c r="I16" s="30">
        <v>44546</v>
      </c>
      <c r="J16" s="26" t="s">
        <v>128</v>
      </c>
      <c r="K16" s="26"/>
      <c r="L16" s="26"/>
      <c r="M16" s="26"/>
      <c r="N16" s="26"/>
      <c r="O16" s="26"/>
    </row>
    <row r="17" spans="1:15" x14ac:dyDescent="0.3">
      <c r="A17" s="26">
        <v>2321240</v>
      </c>
      <c r="B17" s="26" t="s">
        <v>125</v>
      </c>
      <c r="C17" s="26">
        <v>1096</v>
      </c>
      <c r="D17" s="26">
        <v>6</v>
      </c>
      <c r="E17" s="26" t="s">
        <v>3</v>
      </c>
      <c r="F17" s="32" t="s">
        <v>136</v>
      </c>
      <c r="G17" s="26" t="s">
        <v>127</v>
      </c>
      <c r="H17" s="31">
        <v>-0.37</v>
      </c>
      <c r="I17" s="30">
        <v>44546</v>
      </c>
      <c r="J17" s="26" t="s">
        <v>130</v>
      </c>
      <c r="K17" s="26"/>
      <c r="L17" s="26"/>
      <c r="M17" s="26"/>
      <c r="N17" s="26"/>
      <c r="O17" s="26"/>
    </row>
    <row r="18" spans="1:15" x14ac:dyDescent="0.3">
      <c r="A18" s="33">
        <v>2321240</v>
      </c>
      <c r="B18" s="33" t="s">
        <v>125</v>
      </c>
      <c r="C18" s="33">
        <v>896</v>
      </c>
      <c r="D18" s="33">
        <v>7</v>
      </c>
      <c r="E18" s="26" t="s">
        <v>4</v>
      </c>
      <c r="F18" s="34" t="s">
        <v>137</v>
      </c>
      <c r="G18" s="33" t="s">
        <v>127</v>
      </c>
      <c r="H18" s="35">
        <v>-38.4</v>
      </c>
      <c r="I18" s="36">
        <v>44589</v>
      </c>
      <c r="J18" s="26" t="s">
        <v>128</v>
      </c>
      <c r="K18" s="26"/>
      <c r="L18" s="26"/>
      <c r="M18" s="26"/>
      <c r="N18" s="26"/>
      <c r="O18" s="26"/>
    </row>
    <row r="19" spans="1:15" x14ac:dyDescent="0.3">
      <c r="A19" s="33">
        <v>2321240</v>
      </c>
      <c r="B19" s="33" t="s">
        <v>125</v>
      </c>
      <c r="C19" s="33">
        <v>996</v>
      </c>
      <c r="D19" s="33">
        <v>7</v>
      </c>
      <c r="E19" s="26" t="s">
        <v>4</v>
      </c>
      <c r="F19" s="34" t="s">
        <v>137</v>
      </c>
      <c r="G19" s="33" t="s">
        <v>127</v>
      </c>
      <c r="H19" s="35">
        <v>57468.9</v>
      </c>
      <c r="I19" s="36">
        <v>44589</v>
      </c>
      <c r="J19" s="26" t="s">
        <v>129</v>
      </c>
      <c r="K19" s="26"/>
      <c r="L19" s="26"/>
      <c r="M19" s="26"/>
      <c r="N19" s="26"/>
      <c r="O19" s="26"/>
    </row>
    <row r="20" spans="1:15" x14ac:dyDescent="0.3">
      <c r="A20" s="33">
        <v>2321240</v>
      </c>
      <c r="B20" s="33" t="s">
        <v>125</v>
      </c>
      <c r="C20" s="33">
        <v>1096</v>
      </c>
      <c r="D20" s="33">
        <v>7</v>
      </c>
      <c r="E20" s="26" t="s">
        <v>4</v>
      </c>
      <c r="F20" s="34" t="s">
        <v>137</v>
      </c>
      <c r="G20" s="33" t="s">
        <v>127</v>
      </c>
      <c r="H20" s="35">
        <v>0.26</v>
      </c>
      <c r="I20" s="36">
        <v>44589</v>
      </c>
      <c r="J20" s="26" t="s">
        <v>130</v>
      </c>
      <c r="K20" s="26"/>
      <c r="L20" s="26"/>
      <c r="M20" s="26"/>
      <c r="N20" s="26"/>
      <c r="O20" s="26"/>
    </row>
    <row r="21" spans="1:15" x14ac:dyDescent="0.3">
      <c r="A21" s="33">
        <v>2321240</v>
      </c>
      <c r="B21" s="33" t="s">
        <v>125</v>
      </c>
      <c r="C21" s="33">
        <v>896</v>
      </c>
      <c r="D21" s="33">
        <v>8</v>
      </c>
      <c r="E21" s="26" t="s">
        <v>4</v>
      </c>
      <c r="F21" s="34" t="s">
        <v>138</v>
      </c>
      <c r="G21" s="33" t="s">
        <v>127</v>
      </c>
      <c r="H21" s="35">
        <v>-7.32</v>
      </c>
      <c r="I21" s="36">
        <v>44617</v>
      </c>
      <c r="J21" s="26" t="s">
        <v>128</v>
      </c>
      <c r="K21" s="26"/>
      <c r="L21" s="26"/>
      <c r="M21" s="26"/>
      <c r="N21" s="26"/>
      <c r="O21" s="26"/>
    </row>
    <row r="22" spans="1:15" x14ac:dyDescent="0.3">
      <c r="A22" s="33">
        <v>2321240</v>
      </c>
      <c r="B22" s="33" t="s">
        <v>125</v>
      </c>
      <c r="C22" s="33">
        <v>996</v>
      </c>
      <c r="D22" s="33">
        <v>8</v>
      </c>
      <c r="E22" s="26" t="s">
        <v>4</v>
      </c>
      <c r="F22" s="34" t="s">
        <v>138</v>
      </c>
      <c r="G22" s="33" t="s">
        <v>127</v>
      </c>
      <c r="H22" s="35">
        <v>52.65</v>
      </c>
      <c r="I22" s="36">
        <v>44617</v>
      </c>
      <c r="J22" s="26" t="s">
        <v>129</v>
      </c>
      <c r="K22" s="26"/>
      <c r="L22" s="26"/>
      <c r="M22" s="26"/>
      <c r="N22" s="26"/>
      <c r="O22" s="26"/>
    </row>
    <row r="23" spans="1:15" x14ac:dyDescent="0.3">
      <c r="A23" s="33">
        <v>2321240</v>
      </c>
      <c r="B23" s="33" t="s">
        <v>125</v>
      </c>
      <c r="C23" s="33">
        <v>1096</v>
      </c>
      <c r="D23" s="33">
        <v>8</v>
      </c>
      <c r="E23" s="26" t="s">
        <v>4</v>
      </c>
      <c r="F23" s="34" t="s">
        <v>138</v>
      </c>
      <c r="G23" s="33" t="s">
        <v>127</v>
      </c>
      <c r="H23" s="35">
        <v>0.78</v>
      </c>
      <c r="I23" s="36">
        <v>44617</v>
      </c>
      <c r="J23" s="26" t="s">
        <v>130</v>
      </c>
      <c r="K23" s="26"/>
      <c r="L23" s="26"/>
      <c r="M23" s="26"/>
      <c r="N23" s="26"/>
      <c r="O23" s="26"/>
    </row>
    <row r="24" spans="1:15" x14ac:dyDescent="0.3">
      <c r="A24" s="26">
        <v>2321240</v>
      </c>
      <c r="B24" s="33" t="s">
        <v>125</v>
      </c>
      <c r="C24" s="26">
        <v>896</v>
      </c>
      <c r="D24" s="26">
        <v>9</v>
      </c>
      <c r="E24" s="26" t="s">
        <v>4</v>
      </c>
      <c r="F24" s="32" t="s">
        <v>139</v>
      </c>
      <c r="G24" s="37" t="s">
        <v>127</v>
      </c>
      <c r="H24" s="29">
        <v>-6.16</v>
      </c>
      <c r="I24" s="38">
        <v>44650</v>
      </c>
      <c r="J24" s="26" t="s">
        <v>128</v>
      </c>
      <c r="K24" s="26"/>
      <c r="L24" s="26"/>
      <c r="M24" s="26"/>
      <c r="N24" s="26"/>
      <c r="O24" s="26"/>
    </row>
    <row r="25" spans="1:15" x14ac:dyDescent="0.3">
      <c r="A25" s="26">
        <v>2321240</v>
      </c>
      <c r="B25" s="33" t="s">
        <v>125</v>
      </c>
      <c r="C25" s="26">
        <v>996</v>
      </c>
      <c r="D25" s="26">
        <v>9</v>
      </c>
      <c r="E25" s="26" t="s">
        <v>4</v>
      </c>
      <c r="F25" s="32" t="s">
        <v>139</v>
      </c>
      <c r="G25" s="37" t="s">
        <v>127</v>
      </c>
      <c r="H25" s="29">
        <v>-1.87</v>
      </c>
      <c r="I25" s="38">
        <v>44650</v>
      </c>
      <c r="J25" s="26" t="s">
        <v>129</v>
      </c>
      <c r="K25" s="26"/>
      <c r="L25" s="26"/>
      <c r="M25" s="26"/>
      <c r="N25" s="26"/>
      <c r="O25" s="26"/>
    </row>
    <row r="26" spans="1:15" x14ac:dyDescent="0.3">
      <c r="A26" s="37">
        <v>2321240</v>
      </c>
      <c r="B26" s="37" t="s">
        <v>125</v>
      </c>
      <c r="C26" s="37">
        <v>1179</v>
      </c>
      <c r="D26" s="37">
        <v>9</v>
      </c>
      <c r="E26" s="26" t="s">
        <v>4</v>
      </c>
      <c r="F26" s="32" t="s">
        <v>140</v>
      </c>
      <c r="G26" s="37" t="s">
        <v>141</v>
      </c>
      <c r="H26" s="29">
        <v>500</v>
      </c>
      <c r="I26" s="38">
        <v>44650</v>
      </c>
      <c r="J26" s="26" t="s">
        <v>142</v>
      </c>
      <c r="K26" s="26"/>
      <c r="L26" s="26"/>
      <c r="M26" s="26"/>
      <c r="N26" s="26"/>
      <c r="O26" s="26"/>
    </row>
    <row r="27" spans="1:15" x14ac:dyDescent="0.3">
      <c r="A27" s="26"/>
      <c r="B27" s="26"/>
      <c r="C27" s="26"/>
      <c r="D27" s="26"/>
      <c r="E27" s="26"/>
      <c r="F27" s="28"/>
      <c r="G27" s="26"/>
      <c r="H27" s="29"/>
      <c r="I27" s="30"/>
      <c r="J27" s="26"/>
      <c r="K27" s="26"/>
      <c r="L27" s="26"/>
      <c r="M27" s="26"/>
      <c r="N27" s="26"/>
      <c r="O27" s="26"/>
    </row>
    <row r="28" spans="1:15" x14ac:dyDescent="0.3">
      <c r="A28" s="26"/>
      <c r="B28" s="26"/>
      <c r="C28" s="26"/>
      <c r="D28" s="26"/>
      <c r="E28" s="26"/>
      <c r="F28" s="28"/>
      <c r="G28" s="26"/>
      <c r="H28" s="29"/>
      <c r="I28" s="30"/>
      <c r="J28" s="26"/>
      <c r="K28" s="26"/>
      <c r="L28" s="26"/>
      <c r="M28" s="26"/>
      <c r="N28" s="26"/>
      <c r="O28" s="26"/>
    </row>
    <row r="29" spans="1:15" x14ac:dyDescent="0.3">
      <c r="A29" s="39" t="s">
        <v>143</v>
      </c>
      <c r="B29" s="26"/>
      <c r="C29" s="26"/>
      <c r="D29" s="26"/>
      <c r="E29" s="26"/>
      <c r="F29" s="28"/>
      <c r="G29" s="26"/>
      <c r="H29" s="29"/>
      <c r="I29" s="30"/>
      <c r="J29" s="26"/>
      <c r="K29" s="26"/>
      <c r="L29" s="26"/>
      <c r="M29" s="26"/>
      <c r="N29" s="26"/>
      <c r="O29" s="26"/>
    </row>
    <row r="30" spans="1:15" ht="17.25" customHeight="1" x14ac:dyDescent="0.3">
      <c r="A30" s="40"/>
      <c r="B30" s="26"/>
      <c r="C30" s="26"/>
      <c r="D30" s="26"/>
      <c r="E30" s="26"/>
      <c r="F30" s="28"/>
      <c r="G30" s="26"/>
      <c r="H30" s="29"/>
      <c r="I30" s="30"/>
      <c r="J30" s="26"/>
      <c r="K30" s="26"/>
      <c r="L30" s="26"/>
      <c r="M30" s="26"/>
      <c r="N30" s="26"/>
      <c r="O30" s="26"/>
    </row>
    <row r="31" spans="1:15" x14ac:dyDescent="0.3">
      <c r="A31" s="26">
        <v>2321240</v>
      </c>
      <c r="B31" s="26" t="s">
        <v>125</v>
      </c>
      <c r="C31" s="26">
        <v>4166</v>
      </c>
      <c r="D31" s="26">
        <v>1</v>
      </c>
      <c r="E31" s="26" t="s">
        <v>2</v>
      </c>
      <c r="F31" s="28">
        <v>89105373</v>
      </c>
      <c r="G31" s="26" t="s">
        <v>144</v>
      </c>
      <c r="H31" s="29">
        <v>53.43</v>
      </c>
      <c r="I31" s="30">
        <v>44383</v>
      </c>
      <c r="J31" s="26" t="s">
        <v>145</v>
      </c>
      <c r="K31" s="26" t="s">
        <v>146</v>
      </c>
      <c r="L31" s="26"/>
      <c r="M31" s="26"/>
      <c r="N31" s="26"/>
      <c r="O31" s="26"/>
    </row>
    <row r="32" spans="1:15" x14ac:dyDescent="0.3">
      <c r="A32" s="26">
        <v>2321240</v>
      </c>
      <c r="B32" s="26" t="s">
        <v>125</v>
      </c>
      <c r="C32" s="26">
        <v>4028</v>
      </c>
      <c r="D32" s="26">
        <v>1</v>
      </c>
      <c r="E32" s="26" t="s">
        <v>2</v>
      </c>
      <c r="F32" s="28">
        <v>10046681689</v>
      </c>
      <c r="G32" s="26" t="s">
        <v>147</v>
      </c>
      <c r="H32" s="29">
        <v>99.5</v>
      </c>
      <c r="I32" s="30">
        <v>44405</v>
      </c>
      <c r="J32" s="26" t="s">
        <v>148</v>
      </c>
      <c r="K32" s="26" t="s">
        <v>149</v>
      </c>
      <c r="L32" s="26"/>
      <c r="M32" s="26"/>
      <c r="N32" s="26"/>
      <c r="O32" s="26"/>
    </row>
    <row r="33" spans="1:15" x14ac:dyDescent="0.3">
      <c r="A33" s="26">
        <v>2321240</v>
      </c>
      <c r="B33" s="26" t="s">
        <v>125</v>
      </c>
      <c r="C33" s="26">
        <v>4864</v>
      </c>
      <c r="D33" s="26">
        <v>2</v>
      </c>
      <c r="E33" s="26" t="s">
        <v>3</v>
      </c>
      <c r="F33" s="28" t="s">
        <v>150</v>
      </c>
      <c r="G33" s="26" t="s">
        <v>151</v>
      </c>
      <c r="H33" s="29">
        <v>211.26</v>
      </c>
      <c r="I33" s="30">
        <v>44425</v>
      </c>
      <c r="J33" s="26" t="s">
        <v>152</v>
      </c>
      <c r="K33" s="26" t="s">
        <v>153</v>
      </c>
      <c r="L33" s="26"/>
      <c r="M33" s="26"/>
      <c r="N33" s="26"/>
      <c r="O33" s="26"/>
    </row>
    <row r="34" spans="1:15" x14ac:dyDescent="0.3">
      <c r="A34" s="26">
        <v>2321240</v>
      </c>
      <c r="B34" s="26" t="s">
        <v>125</v>
      </c>
      <c r="C34" s="26">
        <v>4864</v>
      </c>
      <c r="D34" s="26">
        <v>2</v>
      </c>
      <c r="E34" s="26" t="s">
        <v>3</v>
      </c>
      <c r="F34" s="28" t="s">
        <v>154</v>
      </c>
      <c r="G34" s="26" t="s">
        <v>151</v>
      </c>
      <c r="H34" s="29">
        <v>498.85</v>
      </c>
      <c r="I34" s="30">
        <v>44432</v>
      </c>
      <c r="J34" s="26" t="s">
        <v>152</v>
      </c>
      <c r="K34" s="26" t="s">
        <v>155</v>
      </c>
      <c r="L34" s="26"/>
      <c r="M34" s="26"/>
      <c r="N34" s="26"/>
      <c r="O34" s="26"/>
    </row>
    <row r="35" spans="1:15" x14ac:dyDescent="0.3">
      <c r="A35" s="26">
        <v>2321240</v>
      </c>
      <c r="B35" s="26" t="s">
        <v>156</v>
      </c>
      <c r="C35" s="26">
        <v>4166</v>
      </c>
      <c r="D35" s="26">
        <v>3</v>
      </c>
      <c r="E35" s="26" t="s">
        <v>3</v>
      </c>
      <c r="F35" s="28">
        <v>10047198374</v>
      </c>
      <c r="G35" s="26" t="s">
        <v>157</v>
      </c>
      <c r="H35" s="41">
        <v>232.5</v>
      </c>
      <c r="I35" s="30">
        <v>44440</v>
      </c>
      <c r="J35" s="26" t="s">
        <v>145</v>
      </c>
      <c r="K35" s="26" t="s">
        <v>158</v>
      </c>
      <c r="L35" s="26"/>
      <c r="M35" s="26"/>
      <c r="N35" s="26"/>
      <c r="O35" s="26"/>
    </row>
    <row r="36" spans="1:15" x14ac:dyDescent="0.3">
      <c r="A36" s="26">
        <v>2321240</v>
      </c>
      <c r="B36" s="26" t="s">
        <v>125</v>
      </c>
      <c r="C36" s="26">
        <v>4166</v>
      </c>
      <c r="D36" s="26">
        <v>3</v>
      </c>
      <c r="E36" s="26" t="s">
        <v>3</v>
      </c>
      <c r="F36" s="28">
        <v>10047378121</v>
      </c>
      <c r="G36" s="26" t="s">
        <v>157</v>
      </c>
      <c r="H36" s="41">
        <v>493.2</v>
      </c>
      <c r="I36" s="30">
        <v>44451</v>
      </c>
      <c r="J36" s="26" t="s">
        <v>145</v>
      </c>
      <c r="K36" s="26"/>
      <c r="L36" s="26"/>
      <c r="M36" s="26"/>
      <c r="N36" s="26"/>
      <c r="O36" s="26"/>
    </row>
    <row r="37" spans="1:15" s="46" customFormat="1" x14ac:dyDescent="0.3">
      <c r="A37" s="42">
        <v>2321240</v>
      </c>
      <c r="B37" s="42" t="s">
        <v>125</v>
      </c>
      <c r="C37" s="42">
        <v>9900</v>
      </c>
      <c r="D37" s="42">
        <v>3</v>
      </c>
      <c r="E37" s="42" t="s">
        <v>3</v>
      </c>
      <c r="F37" s="43">
        <v>89444924</v>
      </c>
      <c r="G37" s="42" t="s">
        <v>159</v>
      </c>
      <c r="H37" s="44">
        <v>1150</v>
      </c>
      <c r="I37" s="45">
        <v>44454</v>
      </c>
      <c r="J37" s="42" t="s">
        <v>160</v>
      </c>
      <c r="K37" s="42" t="s">
        <v>161</v>
      </c>
      <c r="L37" s="42"/>
      <c r="M37" s="42"/>
      <c r="N37" s="42"/>
      <c r="O37" s="42"/>
    </row>
    <row r="38" spans="1:15" s="46" customFormat="1" x14ac:dyDescent="0.3">
      <c r="A38" s="42">
        <v>2321240</v>
      </c>
      <c r="B38" s="42" t="s">
        <v>125</v>
      </c>
      <c r="C38" s="42">
        <v>5000</v>
      </c>
      <c r="D38" s="42">
        <v>3</v>
      </c>
      <c r="E38" s="42" t="s">
        <v>3</v>
      </c>
      <c r="F38" s="43">
        <v>10047436348</v>
      </c>
      <c r="G38" s="42" t="s">
        <v>162</v>
      </c>
      <c r="H38" s="44">
        <v>749.25</v>
      </c>
      <c r="I38" s="45">
        <v>44459</v>
      </c>
      <c r="J38" s="42" t="s">
        <v>160</v>
      </c>
      <c r="K38" s="42" t="s">
        <v>163</v>
      </c>
      <c r="L38" s="42"/>
      <c r="M38" s="42"/>
      <c r="N38" s="42"/>
      <c r="O38" s="42"/>
    </row>
    <row r="39" spans="1:15" s="46" customFormat="1" x14ac:dyDescent="0.3">
      <c r="A39" s="42">
        <v>2321240</v>
      </c>
      <c r="B39" s="42" t="s">
        <v>125</v>
      </c>
      <c r="C39" s="42">
        <v>5069</v>
      </c>
      <c r="D39" s="42">
        <v>4</v>
      </c>
      <c r="E39" s="42" t="s">
        <v>3</v>
      </c>
      <c r="F39" s="43">
        <v>89555584</v>
      </c>
      <c r="G39" s="42" t="s">
        <v>164</v>
      </c>
      <c r="H39" s="44">
        <v>450</v>
      </c>
      <c r="I39" s="45">
        <v>44474</v>
      </c>
      <c r="J39" s="42" t="s">
        <v>165</v>
      </c>
      <c r="K39" s="42" t="s">
        <v>166</v>
      </c>
      <c r="L39" s="42"/>
      <c r="M39" s="42"/>
      <c r="N39" s="42"/>
      <c r="O39" s="42"/>
    </row>
    <row r="40" spans="1:15" x14ac:dyDescent="0.3">
      <c r="A40" s="26">
        <v>2321240</v>
      </c>
      <c r="B40" s="26" t="s">
        <v>125</v>
      </c>
      <c r="C40" s="26">
        <v>4166</v>
      </c>
      <c r="D40" s="26">
        <v>4</v>
      </c>
      <c r="E40" s="26" t="s">
        <v>3</v>
      </c>
      <c r="F40" s="28">
        <v>89559668</v>
      </c>
      <c r="G40" s="26" t="s">
        <v>167</v>
      </c>
      <c r="H40" s="29">
        <v>53.43</v>
      </c>
      <c r="I40" s="30">
        <v>44475</v>
      </c>
      <c r="J40" s="26" t="s">
        <v>145</v>
      </c>
      <c r="K40" s="26" t="s">
        <v>146</v>
      </c>
      <c r="L40" s="26"/>
      <c r="M40" s="26"/>
      <c r="N40" s="26"/>
      <c r="O40" s="26"/>
    </row>
    <row r="41" spans="1:15" s="46" customFormat="1" x14ac:dyDescent="0.3">
      <c r="A41" s="42">
        <v>2321240</v>
      </c>
      <c r="B41" s="42" t="s">
        <v>125</v>
      </c>
      <c r="C41" s="42">
        <v>4025</v>
      </c>
      <c r="D41" s="42">
        <v>4</v>
      </c>
      <c r="E41" s="42" t="s">
        <v>3</v>
      </c>
      <c r="F41" s="43">
        <v>89623928</v>
      </c>
      <c r="G41" s="42" t="s">
        <v>168</v>
      </c>
      <c r="H41" s="44">
        <v>1000.8</v>
      </c>
      <c r="I41" s="45">
        <v>44490</v>
      </c>
      <c r="J41" s="42" t="s">
        <v>169</v>
      </c>
      <c r="K41" s="42" t="s">
        <v>170</v>
      </c>
      <c r="L41" s="42"/>
      <c r="M41" s="42"/>
      <c r="N41" s="42"/>
      <c r="O41" s="42"/>
    </row>
    <row r="42" spans="1:15" s="46" customFormat="1" x14ac:dyDescent="0.3">
      <c r="A42" s="42">
        <v>2321240</v>
      </c>
      <c r="B42" s="42" t="s">
        <v>125</v>
      </c>
      <c r="C42" s="42">
        <v>4864</v>
      </c>
      <c r="D42" s="42">
        <v>5</v>
      </c>
      <c r="E42" s="42" t="s">
        <v>3</v>
      </c>
      <c r="F42" s="43" t="s">
        <v>171</v>
      </c>
      <c r="G42" s="42" t="s">
        <v>151</v>
      </c>
      <c r="H42" s="44">
        <v>753.47</v>
      </c>
      <c r="I42" s="45">
        <v>44502</v>
      </c>
      <c r="J42" s="42" t="s">
        <v>160</v>
      </c>
      <c r="K42" s="42" t="s">
        <v>172</v>
      </c>
      <c r="L42" s="42" t="s">
        <v>173</v>
      </c>
      <c r="M42" s="42"/>
      <c r="N42" s="42"/>
      <c r="O42" s="42"/>
    </row>
    <row r="43" spans="1:15" x14ac:dyDescent="0.3">
      <c r="A43" s="26">
        <v>2321240</v>
      </c>
      <c r="B43" s="26" t="s">
        <v>125</v>
      </c>
      <c r="C43" s="26">
        <v>4864</v>
      </c>
      <c r="D43" s="26">
        <v>5</v>
      </c>
      <c r="E43" s="26" t="s">
        <v>3</v>
      </c>
      <c r="F43" s="28" t="s">
        <v>174</v>
      </c>
      <c r="G43" s="26" t="s">
        <v>175</v>
      </c>
      <c r="H43" s="29">
        <v>351.54</v>
      </c>
      <c r="I43" s="30">
        <v>44508</v>
      </c>
      <c r="J43" s="26" t="s">
        <v>152</v>
      </c>
      <c r="K43" s="26"/>
      <c r="L43" s="26"/>
      <c r="M43" s="26"/>
      <c r="N43" s="26"/>
      <c r="O43" s="26"/>
    </row>
    <row r="44" spans="1:15" s="46" customFormat="1" x14ac:dyDescent="0.3">
      <c r="A44" s="42">
        <v>2321240</v>
      </c>
      <c r="B44" s="42" t="s">
        <v>125</v>
      </c>
      <c r="C44" s="42">
        <v>4166</v>
      </c>
      <c r="D44" s="42">
        <v>5</v>
      </c>
      <c r="E44" s="42" t="s">
        <v>3</v>
      </c>
      <c r="F44" s="43">
        <v>10048413866</v>
      </c>
      <c r="G44" s="42" t="s">
        <v>157</v>
      </c>
      <c r="H44" s="44">
        <v>185.62</v>
      </c>
      <c r="I44" s="45">
        <v>44514</v>
      </c>
      <c r="J44" s="42" t="s">
        <v>176</v>
      </c>
      <c r="K44" s="42"/>
      <c r="L44" s="45">
        <v>44494</v>
      </c>
      <c r="M44" s="42"/>
      <c r="N44" s="42"/>
      <c r="O44" s="42"/>
    </row>
    <row r="45" spans="1:15" s="46" customFormat="1" x14ac:dyDescent="0.3">
      <c r="A45" s="42">
        <v>2321240</v>
      </c>
      <c r="B45" s="42" t="s">
        <v>125</v>
      </c>
      <c r="C45" s="42">
        <v>4864</v>
      </c>
      <c r="D45" s="42">
        <v>5</v>
      </c>
      <c r="E45" s="42" t="s">
        <v>3</v>
      </c>
      <c r="F45" s="43" t="s">
        <v>177</v>
      </c>
      <c r="G45" s="42" t="s">
        <v>151</v>
      </c>
      <c r="H45" s="44">
        <v>800</v>
      </c>
      <c r="I45" s="45">
        <v>44522</v>
      </c>
      <c r="J45" s="42" t="s">
        <v>160</v>
      </c>
      <c r="K45" s="42" t="s">
        <v>172</v>
      </c>
      <c r="L45" s="42" t="s">
        <v>178</v>
      </c>
      <c r="M45" s="42"/>
      <c r="N45" s="42"/>
      <c r="O45" s="42"/>
    </row>
    <row r="46" spans="1:15" x14ac:dyDescent="0.3">
      <c r="A46" s="26">
        <v>2321240</v>
      </c>
      <c r="B46" s="26" t="s">
        <v>125</v>
      </c>
      <c r="C46" s="26">
        <v>4620</v>
      </c>
      <c r="D46" s="26">
        <v>5</v>
      </c>
      <c r="E46" s="26" t="s">
        <v>3</v>
      </c>
      <c r="F46" s="28">
        <v>89793827</v>
      </c>
      <c r="G46" s="26" t="s">
        <v>179</v>
      </c>
      <c r="H46" s="29">
        <v>48</v>
      </c>
      <c r="I46" s="30">
        <v>44530</v>
      </c>
      <c r="J46" s="26" t="s">
        <v>180</v>
      </c>
      <c r="K46" s="26" t="s">
        <v>181</v>
      </c>
      <c r="L46" s="26"/>
      <c r="M46" s="26"/>
      <c r="N46" s="26"/>
      <c r="O46" s="26"/>
    </row>
    <row r="47" spans="1:15" x14ac:dyDescent="0.3">
      <c r="A47" s="37">
        <v>2321240</v>
      </c>
      <c r="B47" s="37" t="s">
        <v>125</v>
      </c>
      <c r="C47" s="37">
        <v>4620</v>
      </c>
      <c r="D47" s="37">
        <v>6</v>
      </c>
      <c r="E47" s="26" t="s">
        <v>3</v>
      </c>
      <c r="F47" s="32">
        <v>89860873</v>
      </c>
      <c r="G47" s="37" t="s">
        <v>182</v>
      </c>
      <c r="H47" s="29">
        <v>48</v>
      </c>
      <c r="I47" s="38">
        <v>44543</v>
      </c>
      <c r="J47" s="47"/>
      <c r="K47" s="26" t="s">
        <v>183</v>
      </c>
      <c r="L47" s="26"/>
      <c r="M47" s="26"/>
      <c r="N47" s="26"/>
      <c r="O47" s="26"/>
    </row>
    <row r="48" spans="1:15" x14ac:dyDescent="0.3">
      <c r="A48" s="37">
        <v>2321240</v>
      </c>
      <c r="B48" s="37" t="s">
        <v>125</v>
      </c>
      <c r="C48" s="37">
        <v>4864</v>
      </c>
      <c r="D48" s="37">
        <v>7</v>
      </c>
      <c r="E48" s="26" t="s">
        <v>3</v>
      </c>
      <c r="F48" s="32" t="s">
        <v>184</v>
      </c>
      <c r="G48" s="37" t="s">
        <v>151</v>
      </c>
      <c r="H48" s="29">
        <v>425</v>
      </c>
      <c r="I48" s="38">
        <v>44564</v>
      </c>
      <c r="J48" s="26" t="s">
        <v>152</v>
      </c>
      <c r="K48" s="26" t="s">
        <v>185</v>
      </c>
      <c r="L48" s="26"/>
      <c r="M48" s="26"/>
      <c r="N48" s="26"/>
      <c r="O48" s="26"/>
    </row>
    <row r="49" spans="1:15" x14ac:dyDescent="0.3">
      <c r="A49" s="37">
        <v>2321240</v>
      </c>
      <c r="B49" s="37" t="s">
        <v>125</v>
      </c>
      <c r="C49" s="37">
        <v>4620</v>
      </c>
      <c r="D49" s="37">
        <v>7</v>
      </c>
      <c r="E49" s="26" t="s">
        <v>3</v>
      </c>
      <c r="F49" s="32">
        <v>89942029</v>
      </c>
      <c r="G49" s="37" t="s">
        <v>186</v>
      </c>
      <c r="H49" s="29">
        <v>35</v>
      </c>
      <c r="I49" s="38">
        <v>44567</v>
      </c>
      <c r="J49" s="47"/>
      <c r="K49" s="26" t="s">
        <v>183</v>
      </c>
      <c r="L49" s="26"/>
      <c r="M49" s="26"/>
      <c r="N49" s="26"/>
      <c r="O49" s="26"/>
    </row>
    <row r="50" spans="1:15" x14ac:dyDescent="0.3">
      <c r="A50" s="37">
        <v>2321240</v>
      </c>
      <c r="B50" s="37" t="s">
        <v>125</v>
      </c>
      <c r="C50" s="37">
        <v>4166</v>
      </c>
      <c r="D50" s="37">
        <v>7</v>
      </c>
      <c r="E50" s="26" t="s">
        <v>3</v>
      </c>
      <c r="F50" s="32">
        <v>89965080</v>
      </c>
      <c r="G50" s="37" t="s">
        <v>187</v>
      </c>
      <c r="H50" s="29">
        <v>53.43</v>
      </c>
      <c r="I50" s="38">
        <v>44568</v>
      </c>
      <c r="J50" s="26" t="s">
        <v>145</v>
      </c>
      <c r="K50" s="26" t="s">
        <v>146</v>
      </c>
      <c r="L50" s="26"/>
      <c r="M50" s="26"/>
      <c r="N50" s="26"/>
      <c r="O50" s="26"/>
    </row>
    <row r="51" spans="1:15" x14ac:dyDescent="0.3">
      <c r="A51" s="37">
        <v>2321240</v>
      </c>
      <c r="B51" s="37" t="s">
        <v>125</v>
      </c>
      <c r="C51" s="37">
        <v>4166</v>
      </c>
      <c r="D51" s="37">
        <v>7</v>
      </c>
      <c r="E51" s="26" t="s">
        <v>3</v>
      </c>
      <c r="F51" s="32">
        <v>89965080</v>
      </c>
      <c r="G51" s="37" t="s">
        <v>188</v>
      </c>
      <c r="H51" s="29">
        <v>0.37</v>
      </c>
      <c r="I51" s="38">
        <v>44568</v>
      </c>
      <c r="J51" s="26" t="s">
        <v>145</v>
      </c>
      <c r="K51" s="26" t="s">
        <v>146</v>
      </c>
      <c r="L51" s="26"/>
      <c r="M51" s="26"/>
      <c r="N51" s="26"/>
      <c r="O51" s="26"/>
    </row>
    <row r="52" spans="1:15" x14ac:dyDescent="0.3">
      <c r="A52" s="37">
        <v>2321240</v>
      </c>
      <c r="B52" s="37" t="s">
        <v>125</v>
      </c>
      <c r="C52" s="37">
        <v>4166</v>
      </c>
      <c r="D52" s="37">
        <v>7</v>
      </c>
      <c r="E52" s="26" t="s">
        <v>3</v>
      </c>
      <c r="F52" s="32">
        <v>89965080</v>
      </c>
      <c r="G52" s="37" t="s">
        <v>189</v>
      </c>
      <c r="H52" s="29">
        <v>0.1</v>
      </c>
      <c r="I52" s="38">
        <v>44568</v>
      </c>
      <c r="J52" s="26" t="s">
        <v>145</v>
      </c>
      <c r="K52" s="26" t="s">
        <v>146</v>
      </c>
      <c r="L52" s="26"/>
      <c r="M52" s="26"/>
      <c r="N52" s="26"/>
      <c r="O52" s="26"/>
    </row>
    <row r="53" spans="1:15" x14ac:dyDescent="0.3">
      <c r="A53" s="37">
        <v>2321240</v>
      </c>
      <c r="B53" s="37" t="s">
        <v>125</v>
      </c>
      <c r="C53" s="37">
        <v>4166</v>
      </c>
      <c r="D53" s="37">
        <v>7</v>
      </c>
      <c r="E53" s="26" t="s">
        <v>3</v>
      </c>
      <c r="F53" s="32">
        <v>89973275</v>
      </c>
      <c r="G53" s="37" t="s">
        <v>190</v>
      </c>
      <c r="H53" s="29">
        <v>0.47</v>
      </c>
      <c r="I53" s="38">
        <v>44571</v>
      </c>
      <c r="J53" s="26" t="s">
        <v>145</v>
      </c>
      <c r="K53" s="26" t="s">
        <v>146</v>
      </c>
      <c r="L53" s="26"/>
      <c r="M53" s="26"/>
      <c r="N53" s="26"/>
      <c r="O53" s="26"/>
    </row>
    <row r="54" spans="1:15" x14ac:dyDescent="0.3">
      <c r="A54" s="37">
        <v>2321240</v>
      </c>
      <c r="B54" s="37" t="s">
        <v>125</v>
      </c>
      <c r="C54" s="37">
        <v>5880</v>
      </c>
      <c r="D54" s="37">
        <v>7</v>
      </c>
      <c r="E54" s="26" t="s">
        <v>4</v>
      </c>
      <c r="F54" s="32" t="s">
        <v>137</v>
      </c>
      <c r="G54" s="37" t="s">
        <v>127</v>
      </c>
      <c r="H54" s="29">
        <v>650</v>
      </c>
      <c r="I54" s="38">
        <v>44589</v>
      </c>
      <c r="J54" s="26" t="s">
        <v>191</v>
      </c>
      <c r="K54" s="26" t="s">
        <v>192</v>
      </c>
      <c r="L54" s="26"/>
      <c r="M54" s="26"/>
      <c r="N54" s="26"/>
      <c r="O54" s="26"/>
    </row>
    <row r="55" spans="1:15" x14ac:dyDescent="0.3">
      <c r="A55" s="37">
        <v>2321240</v>
      </c>
      <c r="B55" s="37" t="s">
        <v>125</v>
      </c>
      <c r="C55" s="37">
        <v>4088</v>
      </c>
      <c r="D55" s="37">
        <v>8</v>
      </c>
      <c r="E55" s="26" t="s">
        <v>4</v>
      </c>
      <c r="F55" s="32">
        <v>504169091</v>
      </c>
      <c r="G55" s="37" t="s">
        <v>193</v>
      </c>
      <c r="H55" s="29">
        <v>84.75</v>
      </c>
      <c r="I55" s="38">
        <v>44595</v>
      </c>
      <c r="J55" s="26" t="s">
        <v>194</v>
      </c>
      <c r="K55" s="26" t="s">
        <v>195</v>
      </c>
      <c r="L55" s="26"/>
      <c r="M55" s="26"/>
      <c r="N55" s="26"/>
      <c r="O55" s="26"/>
    </row>
    <row r="56" spans="1:15" x14ac:dyDescent="0.3">
      <c r="A56" s="37">
        <v>2321240</v>
      </c>
      <c r="B56" s="37" t="s">
        <v>125</v>
      </c>
      <c r="C56" s="37">
        <v>6160</v>
      </c>
      <c r="D56" s="37">
        <v>8</v>
      </c>
      <c r="E56" s="26" t="s">
        <v>4</v>
      </c>
      <c r="F56" s="32">
        <v>504169094</v>
      </c>
      <c r="G56" s="37" t="s">
        <v>196</v>
      </c>
      <c r="H56" s="29">
        <v>84.75</v>
      </c>
      <c r="I56" s="38">
        <v>44595</v>
      </c>
      <c r="J56" s="26" t="s">
        <v>194</v>
      </c>
      <c r="K56" s="26" t="s">
        <v>195</v>
      </c>
      <c r="L56" s="26"/>
      <c r="M56" s="26"/>
      <c r="N56" s="26"/>
      <c r="O56" s="26"/>
    </row>
    <row r="57" spans="1:15" x14ac:dyDescent="0.3">
      <c r="A57" s="37">
        <v>2321240</v>
      </c>
      <c r="B57" s="37" t="s">
        <v>125</v>
      </c>
      <c r="C57" s="37">
        <v>6160</v>
      </c>
      <c r="D57" s="37">
        <v>8</v>
      </c>
      <c r="E57" s="26" t="s">
        <v>4</v>
      </c>
      <c r="F57" s="32">
        <v>504169095</v>
      </c>
      <c r="G57" s="37" t="s">
        <v>197</v>
      </c>
      <c r="H57" s="29">
        <v>84.75</v>
      </c>
      <c r="I57" s="38">
        <v>44595</v>
      </c>
      <c r="J57" s="26" t="s">
        <v>194</v>
      </c>
      <c r="K57" s="26" t="s">
        <v>195</v>
      </c>
      <c r="L57" s="26"/>
      <c r="M57" s="26"/>
      <c r="N57" s="26"/>
      <c r="O57" s="26"/>
    </row>
    <row r="58" spans="1:15" x14ac:dyDescent="0.3">
      <c r="A58" s="37">
        <v>2321240</v>
      </c>
      <c r="B58" s="37" t="s">
        <v>125</v>
      </c>
      <c r="C58" s="37">
        <v>6160</v>
      </c>
      <c r="D58" s="37">
        <v>8</v>
      </c>
      <c r="E58" s="26" t="s">
        <v>4</v>
      </c>
      <c r="F58" s="32">
        <v>504169096</v>
      </c>
      <c r="G58" s="37" t="s">
        <v>198</v>
      </c>
      <c r="H58" s="29">
        <v>84.75</v>
      </c>
      <c r="I58" s="38">
        <v>44595</v>
      </c>
      <c r="J58" s="26" t="s">
        <v>194</v>
      </c>
      <c r="K58" s="26" t="s">
        <v>195</v>
      </c>
      <c r="L58" s="26"/>
      <c r="M58" s="26"/>
      <c r="N58" s="26"/>
      <c r="O58" s="26"/>
    </row>
    <row r="59" spans="1:15" x14ac:dyDescent="0.3">
      <c r="A59" s="37">
        <v>2321240</v>
      </c>
      <c r="B59" s="37" t="s">
        <v>125</v>
      </c>
      <c r="C59" s="37">
        <v>6160</v>
      </c>
      <c r="D59" s="37">
        <v>8</v>
      </c>
      <c r="E59" s="26" t="s">
        <v>4</v>
      </c>
      <c r="F59" s="32">
        <v>100875776</v>
      </c>
      <c r="G59" s="37" t="s">
        <v>199</v>
      </c>
      <c r="H59" s="29">
        <v>84.75</v>
      </c>
      <c r="I59" s="38">
        <v>44595</v>
      </c>
      <c r="J59" s="26" t="s">
        <v>194</v>
      </c>
      <c r="K59" s="26" t="s">
        <v>195</v>
      </c>
      <c r="L59" s="26"/>
      <c r="M59" s="26"/>
      <c r="N59" s="26"/>
      <c r="O59" s="26"/>
    </row>
    <row r="60" spans="1:15" x14ac:dyDescent="0.3">
      <c r="A60" s="37">
        <v>2321240</v>
      </c>
      <c r="B60" s="37" t="s">
        <v>125</v>
      </c>
      <c r="C60" s="37">
        <v>6160</v>
      </c>
      <c r="D60" s="37">
        <v>8</v>
      </c>
      <c r="E60" s="26" t="s">
        <v>4</v>
      </c>
      <c r="F60" s="32">
        <v>100875777</v>
      </c>
      <c r="G60" s="37" t="s">
        <v>200</v>
      </c>
      <c r="H60" s="29">
        <v>84.75</v>
      </c>
      <c r="I60" s="38">
        <v>44595</v>
      </c>
      <c r="J60" s="26" t="s">
        <v>194</v>
      </c>
      <c r="K60" s="26" t="s">
        <v>195</v>
      </c>
      <c r="L60" s="26"/>
      <c r="M60" s="26"/>
      <c r="N60" s="26"/>
      <c r="O60" s="26"/>
    </row>
    <row r="61" spans="1:15" x14ac:dyDescent="0.3">
      <c r="A61" s="37">
        <v>2321240</v>
      </c>
      <c r="B61" s="37" t="s">
        <v>125</v>
      </c>
      <c r="C61" s="37">
        <v>6160</v>
      </c>
      <c r="D61" s="37">
        <v>8</v>
      </c>
      <c r="E61" s="26" t="s">
        <v>4</v>
      </c>
      <c r="F61" s="32">
        <v>100875778</v>
      </c>
      <c r="G61" s="37" t="s">
        <v>201</v>
      </c>
      <c r="H61" s="29">
        <v>84.75</v>
      </c>
      <c r="I61" s="38">
        <v>44595</v>
      </c>
      <c r="J61" s="26" t="s">
        <v>194</v>
      </c>
      <c r="K61" s="26" t="s">
        <v>195</v>
      </c>
      <c r="L61" s="26"/>
      <c r="M61" s="26"/>
      <c r="N61" s="26"/>
      <c r="O61" s="26"/>
    </row>
    <row r="62" spans="1:15" x14ac:dyDescent="0.3">
      <c r="A62" s="37">
        <v>2321240</v>
      </c>
      <c r="B62" s="37" t="s">
        <v>125</v>
      </c>
      <c r="C62" s="37">
        <v>4088</v>
      </c>
      <c r="D62" s="37">
        <v>8</v>
      </c>
      <c r="E62" s="26" t="s">
        <v>4</v>
      </c>
      <c r="F62" s="32">
        <v>100875800</v>
      </c>
      <c r="G62" s="37" t="s">
        <v>202</v>
      </c>
      <c r="H62" s="29">
        <v>1526</v>
      </c>
      <c r="I62" s="38">
        <v>44596</v>
      </c>
      <c r="J62" s="26" t="s">
        <v>194</v>
      </c>
      <c r="K62" s="26" t="s">
        <v>195</v>
      </c>
      <c r="L62" s="26"/>
      <c r="M62" s="26"/>
      <c r="N62" s="26"/>
      <c r="O62" s="26"/>
    </row>
    <row r="63" spans="1:15" x14ac:dyDescent="0.3">
      <c r="A63" s="37">
        <v>2321240</v>
      </c>
      <c r="B63" s="37" t="s">
        <v>125</v>
      </c>
      <c r="C63" s="37">
        <v>4620</v>
      </c>
      <c r="D63" s="37">
        <v>8</v>
      </c>
      <c r="E63" s="26" t="s">
        <v>4</v>
      </c>
      <c r="F63" s="32">
        <v>90118472</v>
      </c>
      <c r="G63" s="37" t="s">
        <v>203</v>
      </c>
      <c r="H63" s="29">
        <v>48</v>
      </c>
      <c r="I63" s="38">
        <v>44603</v>
      </c>
      <c r="J63" s="47"/>
      <c r="K63" s="47"/>
      <c r="L63" s="26"/>
      <c r="M63" s="26"/>
      <c r="N63" s="26"/>
      <c r="O63" s="26"/>
    </row>
    <row r="64" spans="1:15" x14ac:dyDescent="0.3">
      <c r="A64" s="37">
        <v>2321240</v>
      </c>
      <c r="B64" s="37" t="s">
        <v>125</v>
      </c>
      <c r="C64" s="37">
        <v>6000</v>
      </c>
      <c r="D64" s="37">
        <v>8</v>
      </c>
      <c r="E64" s="26" t="s">
        <v>4</v>
      </c>
      <c r="F64" s="32">
        <v>90133408</v>
      </c>
      <c r="G64" s="37" t="s">
        <v>204</v>
      </c>
      <c r="H64" s="29">
        <v>13.95</v>
      </c>
      <c r="I64" s="38">
        <v>44609</v>
      </c>
      <c r="J64" s="26" t="s">
        <v>194</v>
      </c>
      <c r="K64" s="26" t="s">
        <v>195</v>
      </c>
      <c r="L64" s="26"/>
      <c r="M64" s="26"/>
      <c r="N64" s="26"/>
      <c r="O64" s="26"/>
    </row>
    <row r="65" spans="1:15" x14ac:dyDescent="0.3">
      <c r="A65" s="37">
        <v>2321240</v>
      </c>
      <c r="B65" s="37" t="s">
        <v>125</v>
      </c>
      <c r="C65" s="37">
        <v>6000</v>
      </c>
      <c r="D65" s="37">
        <v>8</v>
      </c>
      <c r="E65" s="26" t="s">
        <v>4</v>
      </c>
      <c r="F65" s="32">
        <v>90133408</v>
      </c>
      <c r="G65" s="37" t="s">
        <v>205</v>
      </c>
      <c r="H65" s="29">
        <v>186</v>
      </c>
      <c r="I65" s="38">
        <v>44609</v>
      </c>
      <c r="J65" s="26" t="s">
        <v>194</v>
      </c>
      <c r="K65" s="26" t="s">
        <v>195</v>
      </c>
      <c r="L65" s="26"/>
      <c r="M65" s="26"/>
      <c r="N65" s="26"/>
      <c r="O65" s="26"/>
    </row>
    <row r="66" spans="1:15" x14ac:dyDescent="0.3">
      <c r="A66" s="37">
        <v>2321240</v>
      </c>
      <c r="B66" s="37" t="s">
        <v>125</v>
      </c>
      <c r="C66" s="37">
        <v>6000</v>
      </c>
      <c r="D66" s="37">
        <v>8</v>
      </c>
      <c r="E66" s="26" t="s">
        <v>4</v>
      </c>
      <c r="F66" s="32">
        <v>90133408</v>
      </c>
      <c r="G66" s="37" t="s">
        <v>206</v>
      </c>
      <c r="H66" s="29">
        <v>39.67</v>
      </c>
      <c r="I66" s="38">
        <v>44609</v>
      </c>
      <c r="J66" s="26" t="s">
        <v>194</v>
      </c>
      <c r="K66" s="26" t="s">
        <v>195</v>
      </c>
      <c r="L66" s="26"/>
      <c r="M66" s="26"/>
      <c r="N66" s="26"/>
      <c r="O66" s="26"/>
    </row>
    <row r="67" spans="1:15" x14ac:dyDescent="0.3">
      <c r="A67" s="37">
        <v>2321240</v>
      </c>
      <c r="B67" s="37" t="s">
        <v>125</v>
      </c>
      <c r="C67" s="37">
        <v>6000</v>
      </c>
      <c r="D67" s="37">
        <v>8</v>
      </c>
      <c r="E67" s="26" t="s">
        <v>4</v>
      </c>
      <c r="F67" s="32">
        <v>90133408</v>
      </c>
      <c r="G67" s="37" t="s">
        <v>206</v>
      </c>
      <c r="H67" s="29">
        <v>50.28</v>
      </c>
      <c r="I67" s="38">
        <v>44609</v>
      </c>
      <c r="J67" s="26" t="s">
        <v>194</v>
      </c>
      <c r="K67" s="26" t="s">
        <v>195</v>
      </c>
      <c r="L67" s="26"/>
      <c r="M67" s="26"/>
      <c r="N67" s="26"/>
      <c r="O67" s="26"/>
    </row>
    <row r="68" spans="1:15" x14ac:dyDescent="0.3">
      <c r="A68" s="37">
        <v>2321240</v>
      </c>
      <c r="B68" s="37" t="s">
        <v>125</v>
      </c>
      <c r="C68" s="37">
        <v>6000</v>
      </c>
      <c r="D68" s="37">
        <v>8</v>
      </c>
      <c r="E68" s="26" t="s">
        <v>4</v>
      </c>
      <c r="F68" s="32">
        <v>90133408</v>
      </c>
      <c r="G68" s="37" t="s">
        <v>206</v>
      </c>
      <c r="H68" s="29">
        <v>62.37</v>
      </c>
      <c r="I68" s="38">
        <v>44609</v>
      </c>
      <c r="J68" s="26" t="s">
        <v>194</v>
      </c>
      <c r="K68" s="26" t="s">
        <v>195</v>
      </c>
      <c r="L68" s="26"/>
      <c r="M68" s="26"/>
      <c r="N68" s="26"/>
      <c r="O68" s="26"/>
    </row>
    <row r="69" spans="1:15" x14ac:dyDescent="0.3">
      <c r="A69" s="37">
        <v>2321240</v>
      </c>
      <c r="B69" s="37" t="s">
        <v>125</v>
      </c>
      <c r="C69" s="37">
        <v>6000</v>
      </c>
      <c r="D69" s="37">
        <v>8</v>
      </c>
      <c r="E69" s="26" t="s">
        <v>4</v>
      </c>
      <c r="F69" s="32">
        <v>90133408</v>
      </c>
      <c r="G69" s="37" t="s">
        <v>207</v>
      </c>
      <c r="H69" s="29">
        <v>13.95</v>
      </c>
      <c r="I69" s="38">
        <v>44609</v>
      </c>
      <c r="J69" s="26" t="s">
        <v>194</v>
      </c>
      <c r="K69" s="26" t="s">
        <v>195</v>
      </c>
      <c r="L69" s="26"/>
      <c r="M69" s="26"/>
      <c r="N69" s="26"/>
      <c r="O69" s="26"/>
    </row>
    <row r="70" spans="1:15" x14ac:dyDescent="0.3">
      <c r="A70" s="37">
        <v>2321240</v>
      </c>
      <c r="B70" s="37" t="s">
        <v>125</v>
      </c>
      <c r="C70" s="37">
        <v>6000</v>
      </c>
      <c r="D70" s="37">
        <v>8</v>
      </c>
      <c r="E70" s="26" t="s">
        <v>4</v>
      </c>
      <c r="F70" s="32">
        <v>90133408</v>
      </c>
      <c r="G70" s="37" t="s">
        <v>208</v>
      </c>
      <c r="H70" s="29">
        <v>186</v>
      </c>
      <c r="I70" s="38">
        <v>44609</v>
      </c>
      <c r="J70" s="26" t="s">
        <v>194</v>
      </c>
      <c r="K70" s="26" t="s">
        <v>195</v>
      </c>
      <c r="L70" s="26"/>
      <c r="M70" s="26"/>
      <c r="N70" s="26"/>
      <c r="O70" s="26"/>
    </row>
    <row r="71" spans="1:15" x14ac:dyDescent="0.3">
      <c r="A71" s="37">
        <v>2321240</v>
      </c>
      <c r="B71" s="37" t="s">
        <v>125</v>
      </c>
      <c r="C71" s="37">
        <v>6000</v>
      </c>
      <c r="D71" s="37">
        <v>8</v>
      </c>
      <c r="E71" s="26" t="s">
        <v>4</v>
      </c>
      <c r="F71" s="32">
        <v>90133408</v>
      </c>
      <c r="G71" s="37" t="s">
        <v>209</v>
      </c>
      <c r="H71" s="29">
        <v>20</v>
      </c>
      <c r="I71" s="38">
        <v>44609</v>
      </c>
      <c r="J71" s="26" t="s">
        <v>194</v>
      </c>
      <c r="K71" s="26" t="s">
        <v>195</v>
      </c>
      <c r="L71" s="26"/>
      <c r="M71" s="26"/>
      <c r="N71" s="26"/>
      <c r="O71" s="26"/>
    </row>
    <row r="72" spans="1:15" x14ac:dyDescent="0.3">
      <c r="A72" s="37">
        <v>2321240</v>
      </c>
      <c r="B72" s="37" t="s">
        <v>125</v>
      </c>
      <c r="C72" s="37">
        <v>6000</v>
      </c>
      <c r="D72" s="37">
        <v>8</v>
      </c>
      <c r="E72" s="26" t="s">
        <v>4</v>
      </c>
      <c r="F72" s="32">
        <v>90133408</v>
      </c>
      <c r="G72" s="37" t="s">
        <v>209</v>
      </c>
      <c r="H72" s="29">
        <v>40</v>
      </c>
      <c r="I72" s="38">
        <v>44609</v>
      </c>
      <c r="J72" s="26" t="s">
        <v>194</v>
      </c>
      <c r="K72" s="26" t="s">
        <v>195</v>
      </c>
      <c r="L72" s="26"/>
      <c r="M72" s="26"/>
      <c r="N72" s="26"/>
      <c r="O72" s="26"/>
    </row>
    <row r="73" spans="1:15" x14ac:dyDescent="0.3">
      <c r="A73" s="37">
        <v>2321240</v>
      </c>
      <c r="B73" s="37" t="s">
        <v>125</v>
      </c>
      <c r="C73" s="37">
        <v>6000</v>
      </c>
      <c r="D73" s="37">
        <v>8</v>
      </c>
      <c r="E73" s="26" t="s">
        <v>4</v>
      </c>
      <c r="F73" s="32">
        <v>90133408</v>
      </c>
      <c r="G73" s="37" t="s">
        <v>209</v>
      </c>
      <c r="H73" s="29">
        <v>40</v>
      </c>
      <c r="I73" s="38">
        <v>44609</v>
      </c>
      <c r="J73" s="26" t="s">
        <v>194</v>
      </c>
      <c r="K73" s="26" t="s">
        <v>195</v>
      </c>
      <c r="L73" s="26"/>
      <c r="M73" s="26"/>
      <c r="N73" s="26"/>
      <c r="O73" s="26"/>
    </row>
    <row r="74" spans="1:15" x14ac:dyDescent="0.3">
      <c r="A74" s="37">
        <v>2321240</v>
      </c>
      <c r="B74" s="37" t="s">
        <v>125</v>
      </c>
      <c r="C74" s="37">
        <v>6000</v>
      </c>
      <c r="D74" s="37">
        <v>8</v>
      </c>
      <c r="E74" s="26" t="s">
        <v>4</v>
      </c>
      <c r="F74" s="32">
        <v>90133408</v>
      </c>
      <c r="G74" s="37" t="s">
        <v>209</v>
      </c>
      <c r="H74" s="29">
        <v>58.83</v>
      </c>
      <c r="I74" s="38">
        <v>44609</v>
      </c>
      <c r="J74" s="26" t="s">
        <v>194</v>
      </c>
      <c r="K74" s="26" t="s">
        <v>195</v>
      </c>
      <c r="L74" s="26"/>
      <c r="M74" s="26"/>
      <c r="N74" s="26"/>
      <c r="O74" s="26"/>
    </row>
    <row r="75" spans="1:15" x14ac:dyDescent="0.3">
      <c r="A75" s="37">
        <v>2321240</v>
      </c>
      <c r="B75" s="37" t="s">
        <v>125</v>
      </c>
      <c r="C75" s="37">
        <v>9915</v>
      </c>
      <c r="D75" s="37">
        <v>8</v>
      </c>
      <c r="E75" s="26" t="s">
        <v>4</v>
      </c>
      <c r="F75" s="32">
        <v>90160840</v>
      </c>
      <c r="G75" s="37" t="s">
        <v>210</v>
      </c>
      <c r="H75" s="29">
        <v>-1015</v>
      </c>
      <c r="I75" s="38">
        <v>44614</v>
      </c>
      <c r="J75" s="48" t="s">
        <v>211</v>
      </c>
      <c r="K75" s="26" t="s">
        <v>212</v>
      </c>
      <c r="L75" s="26"/>
      <c r="M75" s="26"/>
      <c r="N75" s="26"/>
      <c r="O75" s="26"/>
    </row>
    <row r="76" spans="1:15" x14ac:dyDescent="0.3">
      <c r="A76" s="37">
        <v>2321240</v>
      </c>
      <c r="B76" s="37" t="s">
        <v>125</v>
      </c>
      <c r="C76" s="37">
        <v>4089</v>
      </c>
      <c r="D76" s="37">
        <v>9</v>
      </c>
      <c r="E76" s="26" t="s">
        <v>4</v>
      </c>
      <c r="F76" s="32">
        <v>90192282</v>
      </c>
      <c r="G76" s="37" t="s">
        <v>213</v>
      </c>
      <c r="H76" s="29">
        <v>238</v>
      </c>
      <c r="I76" s="38">
        <v>44621</v>
      </c>
      <c r="J76" s="48" t="s">
        <v>211</v>
      </c>
      <c r="K76" s="26" t="s">
        <v>214</v>
      </c>
      <c r="L76" s="26"/>
      <c r="M76" s="26"/>
      <c r="N76" s="26"/>
      <c r="O76" s="26"/>
    </row>
    <row r="77" spans="1:15" x14ac:dyDescent="0.3">
      <c r="A77" s="37">
        <v>2321240</v>
      </c>
      <c r="B77" s="37" t="s">
        <v>125</v>
      </c>
      <c r="C77" s="37">
        <v>4520</v>
      </c>
      <c r="D77" s="37">
        <v>9</v>
      </c>
      <c r="E77" s="26" t="s">
        <v>4</v>
      </c>
      <c r="F77" s="32" t="s">
        <v>215</v>
      </c>
      <c r="G77" s="37" t="s">
        <v>216</v>
      </c>
      <c r="H77" s="29">
        <v>1000</v>
      </c>
      <c r="I77" s="38">
        <v>44635</v>
      </c>
      <c r="J77" s="26" t="s">
        <v>142</v>
      </c>
      <c r="K77" s="26" t="s">
        <v>217</v>
      </c>
      <c r="L77" s="26"/>
      <c r="M77" s="26"/>
      <c r="N77" s="26"/>
      <c r="O77" s="26"/>
    </row>
    <row r="78" spans="1:15" x14ac:dyDescent="0.3">
      <c r="A78" s="37">
        <v>2321240</v>
      </c>
      <c r="B78" s="37" t="s">
        <v>125</v>
      </c>
      <c r="C78" s="37">
        <v>4025</v>
      </c>
      <c r="D78" s="37">
        <v>9</v>
      </c>
      <c r="E78" s="26" t="s">
        <v>4</v>
      </c>
      <c r="F78" s="32">
        <v>90309923</v>
      </c>
      <c r="G78" s="37" t="s">
        <v>218</v>
      </c>
      <c r="H78" s="29">
        <v>1015</v>
      </c>
      <c r="I78" s="38">
        <v>44642</v>
      </c>
      <c r="J78" s="47"/>
      <c r="K78" s="47"/>
      <c r="L78" s="26"/>
      <c r="M78" s="26"/>
      <c r="N78" s="26"/>
      <c r="O78" s="26"/>
    </row>
    <row r="79" spans="1:15" x14ac:dyDescent="0.3">
      <c r="A79" s="37">
        <v>2321240</v>
      </c>
      <c r="B79" s="37" t="s">
        <v>125</v>
      </c>
      <c r="C79" s="37">
        <v>4028</v>
      </c>
      <c r="D79" s="37">
        <v>9</v>
      </c>
      <c r="E79" s="26" t="s">
        <v>4</v>
      </c>
      <c r="F79" s="32">
        <v>504218857</v>
      </c>
      <c r="G79" s="37" t="s">
        <v>219</v>
      </c>
      <c r="H79" s="29">
        <v>166.77</v>
      </c>
      <c r="I79" s="38">
        <v>44642</v>
      </c>
      <c r="J79" s="26" t="s">
        <v>220</v>
      </c>
      <c r="K79" s="26" t="s">
        <v>221</v>
      </c>
      <c r="L79" s="26"/>
      <c r="M79" s="26"/>
      <c r="N79" s="26"/>
      <c r="O79" s="26"/>
    </row>
    <row r="80" spans="1:15" x14ac:dyDescent="0.3">
      <c r="A80" s="37">
        <v>2321240</v>
      </c>
      <c r="B80" s="37" t="s">
        <v>125</v>
      </c>
      <c r="C80" s="37">
        <v>4166</v>
      </c>
      <c r="D80" s="37">
        <v>9</v>
      </c>
      <c r="E80" s="26" t="s">
        <v>4</v>
      </c>
      <c r="F80" s="32">
        <v>504218857</v>
      </c>
      <c r="G80" s="37" t="s">
        <v>219</v>
      </c>
      <c r="H80" s="29">
        <v>67.17</v>
      </c>
      <c r="I80" s="38">
        <v>44642</v>
      </c>
      <c r="J80" s="26" t="s">
        <v>220</v>
      </c>
      <c r="K80" s="26" t="s">
        <v>221</v>
      </c>
      <c r="L80" s="26"/>
      <c r="M80" s="26"/>
      <c r="N80" s="26"/>
      <c r="O80" s="26"/>
    </row>
    <row r="81" spans="1:15" x14ac:dyDescent="0.3">
      <c r="A81" s="37">
        <v>2321240</v>
      </c>
      <c r="B81" s="37" t="s">
        <v>125</v>
      </c>
      <c r="C81" s="37">
        <v>4520</v>
      </c>
      <c r="D81" s="37">
        <v>9</v>
      </c>
      <c r="E81" s="26" t="s">
        <v>4</v>
      </c>
      <c r="F81" s="32">
        <v>90309909</v>
      </c>
      <c r="G81" s="37" t="s">
        <v>222</v>
      </c>
      <c r="H81" s="29">
        <v>110</v>
      </c>
      <c r="I81" s="38">
        <v>44642</v>
      </c>
      <c r="J81" s="47"/>
      <c r="K81" s="47"/>
      <c r="L81" s="26"/>
      <c r="M81" s="26"/>
      <c r="N81" s="26"/>
      <c r="O81" s="26"/>
    </row>
    <row r="82" spans="1:15" x14ac:dyDescent="0.3">
      <c r="A82" s="37">
        <v>2321240</v>
      </c>
      <c r="B82" s="37" t="s">
        <v>125</v>
      </c>
      <c r="C82" s="37">
        <v>4680</v>
      </c>
      <c r="D82" s="37">
        <v>9</v>
      </c>
      <c r="E82" s="26" t="s">
        <v>4</v>
      </c>
      <c r="F82" s="32">
        <v>90309909</v>
      </c>
      <c r="G82" s="37" t="s">
        <v>223</v>
      </c>
      <c r="H82" s="29">
        <v>150</v>
      </c>
      <c r="I82" s="38">
        <v>44642</v>
      </c>
      <c r="J82" s="47"/>
      <c r="K82" s="47"/>
      <c r="L82" s="26"/>
      <c r="M82" s="26"/>
      <c r="N82" s="26"/>
      <c r="O82" s="26"/>
    </row>
    <row r="83" spans="1:15" x14ac:dyDescent="0.3">
      <c r="A83" s="37">
        <v>2321240</v>
      </c>
      <c r="B83" s="37" t="s">
        <v>125</v>
      </c>
      <c r="C83" s="37">
        <v>4680</v>
      </c>
      <c r="D83" s="37">
        <v>9</v>
      </c>
      <c r="E83" s="26" t="s">
        <v>4</v>
      </c>
      <c r="F83" s="32">
        <v>90309909</v>
      </c>
      <c r="G83" s="37" t="s">
        <v>224</v>
      </c>
      <c r="H83" s="29">
        <v>680</v>
      </c>
      <c r="I83" s="38">
        <v>44642</v>
      </c>
      <c r="J83" s="47"/>
      <c r="K83" s="47"/>
      <c r="L83" s="26"/>
      <c r="M83" s="26"/>
      <c r="N83" s="26"/>
      <c r="O83" s="26"/>
    </row>
    <row r="84" spans="1:15" x14ac:dyDescent="0.3">
      <c r="A84" s="37">
        <v>2321240</v>
      </c>
      <c r="B84" s="37" t="s">
        <v>125</v>
      </c>
      <c r="C84" s="37">
        <v>4690</v>
      </c>
      <c r="D84" s="37">
        <v>9</v>
      </c>
      <c r="E84" s="26" t="s">
        <v>4</v>
      </c>
      <c r="F84" s="32">
        <v>504218857</v>
      </c>
      <c r="G84" s="37" t="s">
        <v>219</v>
      </c>
      <c r="H84" s="29">
        <v>14.5</v>
      </c>
      <c r="I84" s="38">
        <v>44642</v>
      </c>
      <c r="J84" s="26" t="s">
        <v>220</v>
      </c>
      <c r="K84" s="26" t="s">
        <v>221</v>
      </c>
      <c r="L84" s="26"/>
      <c r="M84" s="26"/>
      <c r="N84" s="26"/>
      <c r="O84" s="26"/>
    </row>
    <row r="85" spans="1:15" x14ac:dyDescent="0.3">
      <c r="A85" s="37">
        <v>2321240</v>
      </c>
      <c r="B85" s="37" t="s">
        <v>125</v>
      </c>
      <c r="C85" s="37">
        <v>4864</v>
      </c>
      <c r="D85" s="37">
        <v>9</v>
      </c>
      <c r="E85" s="26" t="s">
        <v>4</v>
      </c>
      <c r="F85" s="32">
        <v>504218857</v>
      </c>
      <c r="G85" s="37" t="s">
        <v>219</v>
      </c>
      <c r="H85" s="29">
        <v>1289.8900000000001</v>
      </c>
      <c r="I85" s="38">
        <v>44642</v>
      </c>
      <c r="J85" s="26" t="s">
        <v>220</v>
      </c>
      <c r="K85" s="26" t="s">
        <v>221</v>
      </c>
      <c r="L85" s="26"/>
      <c r="M85" s="26"/>
      <c r="N85" s="26"/>
      <c r="O85" s="26"/>
    </row>
    <row r="86" spans="1:15" x14ac:dyDescent="0.3">
      <c r="A86" s="37">
        <v>2321240</v>
      </c>
      <c r="B86" s="37" t="s">
        <v>125</v>
      </c>
      <c r="C86" s="37">
        <v>4562</v>
      </c>
      <c r="D86" s="37">
        <v>9</v>
      </c>
      <c r="E86" s="26" t="s">
        <v>4</v>
      </c>
      <c r="F86" s="32">
        <v>10050580621</v>
      </c>
      <c r="G86" s="37" t="s">
        <v>225</v>
      </c>
      <c r="H86" s="29">
        <v>490</v>
      </c>
      <c r="I86" s="38">
        <v>44644</v>
      </c>
      <c r="J86" s="47"/>
      <c r="K86" s="47"/>
      <c r="L86" s="26"/>
      <c r="M86" s="26"/>
      <c r="N86" s="26"/>
      <c r="O86" s="26"/>
    </row>
    <row r="87" spans="1:15" x14ac:dyDescent="0.3">
      <c r="A87" s="37">
        <v>2321240</v>
      </c>
      <c r="B87" s="37" t="s">
        <v>226</v>
      </c>
      <c r="C87" s="37">
        <v>6090</v>
      </c>
      <c r="D87" s="37">
        <v>9</v>
      </c>
      <c r="E87" s="26" t="s">
        <v>4</v>
      </c>
      <c r="F87" s="32">
        <v>504219985</v>
      </c>
      <c r="G87" s="37" t="s">
        <v>202</v>
      </c>
      <c r="H87" s="29">
        <v>7026.3</v>
      </c>
      <c r="I87" s="38">
        <v>44644</v>
      </c>
      <c r="J87" s="47"/>
      <c r="K87" s="47"/>
      <c r="L87" s="26"/>
      <c r="M87" s="26"/>
      <c r="N87" s="26"/>
      <c r="O87" s="26"/>
    </row>
    <row r="88" spans="1:15" x14ac:dyDescent="0.3">
      <c r="A88" s="37">
        <v>2321240</v>
      </c>
      <c r="B88" s="37" t="s">
        <v>125</v>
      </c>
      <c r="C88" s="37">
        <v>9902</v>
      </c>
      <c r="D88" s="37">
        <v>9</v>
      </c>
      <c r="E88" s="26" t="s">
        <v>4</v>
      </c>
      <c r="F88" s="32">
        <v>90313889</v>
      </c>
      <c r="G88" s="37" t="s">
        <v>227</v>
      </c>
      <c r="H88" s="29">
        <v>-500</v>
      </c>
      <c r="I88" s="38">
        <v>44644</v>
      </c>
      <c r="J88" s="26" t="s">
        <v>142</v>
      </c>
      <c r="K88" s="26"/>
      <c r="L88" s="26"/>
      <c r="M88" s="26"/>
      <c r="N88" s="26"/>
      <c r="O88" s="26"/>
    </row>
    <row r="89" spans="1:15" ht="43.2" x14ac:dyDescent="0.3">
      <c r="A89" s="37">
        <v>2321240</v>
      </c>
      <c r="B89" s="37" t="s">
        <v>125</v>
      </c>
      <c r="C89" s="37">
        <v>9900</v>
      </c>
      <c r="D89" s="37">
        <v>9</v>
      </c>
      <c r="E89" s="26" t="s">
        <v>4</v>
      </c>
      <c r="F89" s="32">
        <v>90318971</v>
      </c>
      <c r="G89" s="37" t="s">
        <v>228</v>
      </c>
      <c r="H89" s="29">
        <v>5000</v>
      </c>
      <c r="I89" s="38">
        <v>44645</v>
      </c>
      <c r="J89" s="49" t="s">
        <v>229</v>
      </c>
      <c r="K89" s="26"/>
      <c r="L89" s="26"/>
      <c r="M89" s="26"/>
      <c r="N89" s="26"/>
      <c r="O89" s="26"/>
    </row>
    <row r="90" spans="1:15" x14ac:dyDescent="0.3">
      <c r="A90" s="37">
        <v>2321240</v>
      </c>
      <c r="B90" s="37" t="s">
        <v>125</v>
      </c>
      <c r="C90" s="37">
        <v>9900</v>
      </c>
      <c r="D90" s="37">
        <v>9</v>
      </c>
      <c r="E90" s="26" t="s">
        <v>4</v>
      </c>
      <c r="F90" s="32">
        <v>90337567</v>
      </c>
      <c r="G90" s="37" t="s">
        <v>230</v>
      </c>
      <c r="H90" s="29">
        <v>2000</v>
      </c>
      <c r="I90" s="38">
        <v>44651</v>
      </c>
      <c r="J90" s="26" t="s">
        <v>231</v>
      </c>
      <c r="K90" s="26"/>
      <c r="L90" s="26"/>
      <c r="M90" s="26"/>
      <c r="N90" s="26"/>
      <c r="O90" s="26"/>
    </row>
    <row r="91" spans="1:15" x14ac:dyDescent="0.3">
      <c r="A91" s="37">
        <v>2321240</v>
      </c>
      <c r="B91" s="37" t="s">
        <v>125</v>
      </c>
      <c r="C91" s="37">
        <v>4166</v>
      </c>
      <c r="D91" s="37">
        <v>10</v>
      </c>
      <c r="E91" s="26" t="s">
        <v>4</v>
      </c>
      <c r="F91" s="32">
        <v>90382710</v>
      </c>
      <c r="G91" s="37" t="s">
        <v>232</v>
      </c>
      <c r="H91" s="29">
        <v>0.01</v>
      </c>
      <c r="I91" s="38">
        <v>44658</v>
      </c>
      <c r="J91" s="26" t="s">
        <v>145</v>
      </c>
      <c r="K91" s="26"/>
      <c r="L91" s="26"/>
      <c r="M91" s="26"/>
      <c r="N91" s="26"/>
      <c r="O91" s="26"/>
    </row>
    <row r="92" spans="1:15" x14ac:dyDescent="0.3">
      <c r="A92" s="37">
        <v>2321240</v>
      </c>
      <c r="B92" s="37" t="s">
        <v>125</v>
      </c>
      <c r="C92" s="37">
        <v>4166</v>
      </c>
      <c r="D92" s="37">
        <v>10</v>
      </c>
      <c r="E92" s="26" t="s">
        <v>4</v>
      </c>
      <c r="F92" s="32">
        <v>90382710</v>
      </c>
      <c r="G92" s="37" t="s">
        <v>233</v>
      </c>
      <c r="H92" s="29">
        <v>53.43</v>
      </c>
      <c r="I92" s="38">
        <v>44658</v>
      </c>
      <c r="J92" s="26" t="s">
        <v>145</v>
      </c>
      <c r="K92" s="26"/>
      <c r="L92" s="26"/>
      <c r="M92" s="26"/>
      <c r="N92" s="26"/>
      <c r="O92" s="26"/>
    </row>
    <row r="93" spans="1:15" x14ac:dyDescent="0.3">
      <c r="A93" s="37">
        <v>2321240</v>
      </c>
      <c r="B93" s="37" t="s">
        <v>125</v>
      </c>
      <c r="C93" s="37">
        <v>9900</v>
      </c>
      <c r="D93" s="37">
        <v>10</v>
      </c>
      <c r="E93" s="26" t="s">
        <v>4</v>
      </c>
      <c r="F93" s="32">
        <v>90380377</v>
      </c>
      <c r="G93" s="37" t="s">
        <v>230</v>
      </c>
      <c r="H93" s="29">
        <v>2000</v>
      </c>
      <c r="I93" s="38">
        <v>44658</v>
      </c>
      <c r="J93" s="26" t="s">
        <v>231</v>
      </c>
      <c r="K93" s="26"/>
      <c r="L93" s="26"/>
      <c r="M93" s="26"/>
      <c r="N93" s="26"/>
      <c r="O93" s="26"/>
    </row>
    <row r="94" spans="1:15" x14ac:dyDescent="0.3">
      <c r="A94" s="37">
        <v>2321240</v>
      </c>
      <c r="B94" s="37" t="s">
        <v>125</v>
      </c>
      <c r="C94" s="37">
        <v>4620</v>
      </c>
      <c r="D94" s="37">
        <v>10</v>
      </c>
      <c r="E94" s="26" t="s">
        <v>4</v>
      </c>
      <c r="F94" s="32">
        <v>90393623</v>
      </c>
      <c r="G94" s="37" t="s">
        <v>234</v>
      </c>
      <c r="H94" s="29">
        <v>48</v>
      </c>
      <c r="I94" s="38">
        <v>44662</v>
      </c>
      <c r="J94" s="47"/>
      <c r="K94" s="47"/>
      <c r="L94" s="26"/>
      <c r="M94" s="26"/>
      <c r="N94" s="26"/>
      <c r="O94" s="26"/>
    </row>
    <row r="95" spans="1:15" x14ac:dyDescent="0.3">
      <c r="A95" s="37">
        <v>2321240</v>
      </c>
      <c r="B95" s="37" t="s">
        <v>125</v>
      </c>
      <c r="C95" s="37">
        <v>4864</v>
      </c>
      <c r="D95" s="37">
        <v>10</v>
      </c>
      <c r="E95" s="26" t="s">
        <v>4</v>
      </c>
      <c r="F95" s="32" t="s">
        <v>235</v>
      </c>
      <c r="G95" s="37" t="s">
        <v>151</v>
      </c>
      <c r="H95" s="29">
        <v>282.04000000000002</v>
      </c>
      <c r="I95" s="38">
        <v>44664</v>
      </c>
      <c r="J95" s="47"/>
      <c r="K95" s="47"/>
      <c r="L95" s="26"/>
      <c r="M95" s="26"/>
      <c r="N95" s="26"/>
      <c r="O95" s="26"/>
    </row>
    <row r="96" spans="1:15" x14ac:dyDescent="0.3">
      <c r="A96" s="37">
        <v>2321240</v>
      </c>
      <c r="B96" s="37" t="s">
        <v>125</v>
      </c>
      <c r="C96" s="37">
        <v>6000</v>
      </c>
      <c r="D96" s="37">
        <v>10</v>
      </c>
      <c r="E96" s="26" t="s">
        <v>4</v>
      </c>
      <c r="F96" s="32">
        <v>90431554</v>
      </c>
      <c r="G96" s="37" t="s">
        <v>204</v>
      </c>
      <c r="H96" s="29">
        <v>18.600000000000001</v>
      </c>
      <c r="I96" s="38">
        <v>44666</v>
      </c>
      <c r="J96" s="47"/>
      <c r="K96" s="47"/>
      <c r="L96" s="26"/>
      <c r="M96" s="26"/>
      <c r="N96" s="26"/>
      <c r="O96" s="26"/>
    </row>
    <row r="97" spans="1:15" x14ac:dyDescent="0.3">
      <c r="A97" s="37">
        <v>2321240</v>
      </c>
      <c r="B97" s="37" t="s">
        <v>125</v>
      </c>
      <c r="C97" s="37">
        <v>6000</v>
      </c>
      <c r="D97" s="37">
        <v>10</v>
      </c>
      <c r="E97" s="26" t="s">
        <v>4</v>
      </c>
      <c r="F97" s="32">
        <v>90431554</v>
      </c>
      <c r="G97" s="37" t="s">
        <v>205</v>
      </c>
      <c r="H97" s="29">
        <v>248</v>
      </c>
      <c r="I97" s="38">
        <v>44666</v>
      </c>
      <c r="J97" s="47"/>
      <c r="K97" s="47"/>
      <c r="L97" s="26"/>
      <c r="M97" s="26"/>
      <c r="N97" s="26"/>
      <c r="O97" s="26"/>
    </row>
    <row r="98" spans="1:15" x14ac:dyDescent="0.3">
      <c r="A98" s="37">
        <v>2321240</v>
      </c>
      <c r="B98" s="37" t="s">
        <v>125</v>
      </c>
      <c r="C98" s="37">
        <v>6000</v>
      </c>
      <c r="D98" s="37">
        <v>10</v>
      </c>
      <c r="E98" s="26" t="s">
        <v>4</v>
      </c>
      <c r="F98" s="32">
        <v>90431554</v>
      </c>
      <c r="G98" s="37" t="s">
        <v>206</v>
      </c>
      <c r="H98" s="29">
        <v>28.89</v>
      </c>
      <c r="I98" s="38">
        <v>44666</v>
      </c>
      <c r="J98" s="47"/>
      <c r="K98" s="47"/>
      <c r="L98" s="26"/>
      <c r="M98" s="26"/>
      <c r="N98" s="26"/>
      <c r="O98" s="26"/>
    </row>
    <row r="99" spans="1:15" x14ac:dyDescent="0.3">
      <c r="A99" s="26"/>
      <c r="B99" s="26"/>
      <c r="C99" s="26"/>
      <c r="D99" s="26"/>
      <c r="E99" s="26"/>
      <c r="F99" s="28"/>
      <c r="G99" s="26"/>
      <c r="H99" s="41"/>
      <c r="I99" s="26"/>
      <c r="J99" s="26"/>
      <c r="K99" s="26"/>
      <c r="L99" s="26"/>
      <c r="M99" s="26"/>
      <c r="N99" s="26"/>
      <c r="O99" s="26"/>
    </row>
    <row r="100" spans="1:15" x14ac:dyDescent="0.3">
      <c r="A100" s="26"/>
      <c r="B100" s="26"/>
      <c r="C100" s="26"/>
      <c r="D100" s="26"/>
      <c r="E100" s="26"/>
      <c r="F100" s="28"/>
      <c r="G100" s="26"/>
      <c r="H100" s="41"/>
      <c r="I100" s="26"/>
      <c r="J100" s="26"/>
      <c r="K100" s="26"/>
      <c r="L100" s="26"/>
      <c r="M100" s="26"/>
      <c r="N100" s="26"/>
      <c r="O100" s="26"/>
    </row>
    <row r="101" spans="1:15" x14ac:dyDescent="0.3">
      <c r="A101" s="26"/>
      <c r="B101" s="26"/>
      <c r="C101" s="26"/>
      <c r="D101" s="26"/>
      <c r="E101" s="26"/>
      <c r="F101" s="28"/>
      <c r="G101" s="26"/>
      <c r="H101" s="41"/>
      <c r="I101" s="26"/>
      <c r="J101" s="26"/>
      <c r="K101" s="26"/>
      <c r="L101" s="26"/>
      <c r="M101" s="26"/>
      <c r="N101" s="26"/>
      <c r="O101" s="26"/>
    </row>
    <row r="102" spans="1:15" x14ac:dyDescent="0.3">
      <c r="A102" s="26"/>
      <c r="B102" s="26"/>
      <c r="C102" s="26"/>
      <c r="D102" s="26"/>
      <c r="E102" s="26"/>
      <c r="F102" s="28"/>
      <c r="G102" s="26"/>
      <c r="H102" s="41"/>
      <c r="I102" s="26"/>
      <c r="J102" s="26"/>
      <c r="K102" s="26"/>
      <c r="L102" s="26"/>
      <c r="M102" s="26"/>
      <c r="N102" s="26"/>
      <c r="O102" s="26"/>
    </row>
    <row r="103" spans="1:15" x14ac:dyDescent="0.3">
      <c r="A103" s="50" t="s">
        <v>236</v>
      </c>
      <c r="B103" s="26"/>
      <c r="C103" s="26"/>
      <c r="D103" s="26"/>
      <c r="E103" s="26"/>
      <c r="F103" s="28"/>
      <c r="G103" s="26"/>
      <c r="H103" s="41"/>
      <c r="I103" s="26"/>
      <c r="J103" s="26"/>
      <c r="K103" s="26"/>
      <c r="L103" s="26"/>
      <c r="M103" s="26"/>
      <c r="N103" s="26"/>
      <c r="O103" s="26"/>
    </row>
    <row r="104" spans="1:15" x14ac:dyDescent="0.3">
      <c r="A104" s="26"/>
      <c r="B104" s="26"/>
      <c r="C104" s="26"/>
      <c r="D104" s="26"/>
      <c r="E104" s="26"/>
      <c r="F104" s="28"/>
      <c r="G104" s="50"/>
      <c r="H104" s="51"/>
      <c r="I104" s="50"/>
      <c r="J104" s="50"/>
      <c r="K104" s="26"/>
      <c r="L104" s="26"/>
      <c r="M104" s="26"/>
      <c r="N104" s="26"/>
      <c r="O104" s="26"/>
    </row>
    <row r="105" spans="1:15" x14ac:dyDescent="0.3">
      <c r="A105" s="26"/>
      <c r="B105" s="26"/>
      <c r="C105" s="26"/>
      <c r="D105" s="26"/>
      <c r="E105" s="26"/>
      <c r="F105" s="28"/>
      <c r="G105" s="50"/>
      <c r="H105" s="51"/>
      <c r="I105" s="50"/>
      <c r="J105" s="50"/>
      <c r="K105" s="26"/>
      <c r="L105" s="26"/>
      <c r="M105" s="26"/>
      <c r="N105" s="26"/>
      <c r="O105" s="26"/>
    </row>
    <row r="106" spans="1:15" x14ac:dyDescent="0.3">
      <c r="A106" s="26"/>
      <c r="B106" s="26"/>
      <c r="C106" s="26"/>
      <c r="D106" s="26"/>
      <c r="E106" s="26"/>
      <c r="F106" s="28"/>
      <c r="G106" s="50"/>
      <c r="H106" s="51"/>
      <c r="I106" s="50"/>
      <c r="J106" s="52"/>
      <c r="K106" s="26"/>
      <c r="L106" s="26"/>
      <c r="M106" s="26"/>
      <c r="N106" s="26"/>
      <c r="O106" s="26"/>
    </row>
    <row r="107" spans="1:15" x14ac:dyDescent="0.3">
      <c r="A107" s="26"/>
      <c r="B107" s="26"/>
      <c r="C107" s="26"/>
      <c r="D107" s="26"/>
      <c r="E107" s="26"/>
      <c r="F107" s="28"/>
      <c r="G107" s="26"/>
      <c r="H107" s="41"/>
      <c r="I107" s="26"/>
      <c r="J107" s="26"/>
      <c r="K107" s="26"/>
      <c r="L107" s="26"/>
      <c r="M107" s="26"/>
      <c r="N107" s="26"/>
      <c r="O107" s="26"/>
    </row>
    <row r="108" spans="1:15" x14ac:dyDescent="0.3">
      <c r="A108" s="26"/>
      <c r="B108" s="26"/>
      <c r="C108" s="26"/>
      <c r="D108" s="26"/>
      <c r="E108" s="26"/>
      <c r="F108" s="28"/>
      <c r="G108" s="26"/>
      <c r="H108" s="41"/>
      <c r="I108" s="26"/>
      <c r="J108" s="26"/>
      <c r="K108" s="26"/>
      <c r="L108" s="26"/>
      <c r="M108" s="26"/>
      <c r="N108" s="26"/>
      <c r="O108" s="26"/>
    </row>
    <row r="109" spans="1:15" x14ac:dyDescent="0.3">
      <c r="A109" s="26"/>
      <c r="B109" s="26"/>
      <c r="C109" s="26"/>
      <c r="D109" s="26"/>
      <c r="E109" s="26"/>
      <c r="F109" s="28"/>
      <c r="G109" s="26"/>
      <c r="H109" s="41"/>
      <c r="I109" s="26"/>
      <c r="J109" s="26"/>
      <c r="K109" s="26"/>
      <c r="L109" s="26"/>
      <c r="M109" s="26"/>
      <c r="N109" s="26"/>
      <c r="O109" s="26"/>
    </row>
    <row r="110" spans="1:15" x14ac:dyDescent="0.3">
      <c r="A110" s="26"/>
      <c r="B110" s="26"/>
      <c r="C110" s="26"/>
      <c r="D110" s="26"/>
      <c r="E110" s="26"/>
      <c r="F110" s="28"/>
      <c r="G110" s="26"/>
      <c r="H110" s="41"/>
      <c r="I110" s="26"/>
      <c r="J110" s="26"/>
      <c r="K110" s="26"/>
      <c r="L110" s="26"/>
      <c r="M110" s="26"/>
      <c r="N110" s="26"/>
      <c r="O110" s="26"/>
    </row>
    <row r="111" spans="1:15" x14ac:dyDescent="0.3">
      <c r="D111" s="26"/>
      <c r="E111" s="26"/>
      <c r="F111" s="28"/>
      <c r="G111" s="26"/>
      <c r="H111" s="41"/>
      <c r="I111" s="26"/>
      <c r="J111" s="26"/>
      <c r="K111" s="26"/>
      <c r="L111" s="26"/>
      <c r="M111" s="26"/>
      <c r="N111" s="26"/>
      <c r="O111" s="26"/>
    </row>
    <row r="112" spans="1:15" x14ac:dyDescent="0.3">
      <c r="D112" s="26"/>
      <c r="E112" s="26"/>
      <c r="F112" s="28"/>
      <c r="G112" s="26"/>
      <c r="H112" s="41"/>
      <c r="I112" s="26"/>
      <c r="J112" s="26"/>
      <c r="K112" s="26"/>
      <c r="L112" s="26"/>
      <c r="M112" s="26"/>
      <c r="N112" s="26"/>
      <c r="O112" s="26"/>
    </row>
    <row r="113" spans="4:15" x14ac:dyDescent="0.3">
      <c r="D113" s="26"/>
      <c r="E113" s="26"/>
      <c r="F113" s="28"/>
      <c r="G113" s="26"/>
      <c r="H113" s="41"/>
      <c r="I113" s="26"/>
      <c r="J113" s="26"/>
      <c r="K113" s="26"/>
      <c r="L113" s="26"/>
      <c r="M113" s="26"/>
      <c r="N113" s="26"/>
      <c r="O113" s="26"/>
    </row>
    <row r="114" spans="4:15" x14ac:dyDescent="0.3">
      <c r="D114" s="26"/>
      <c r="E114" s="26"/>
      <c r="F114" s="28"/>
      <c r="G114" s="26"/>
      <c r="H114" s="41"/>
      <c r="I114" s="26"/>
      <c r="J114" s="26"/>
      <c r="K114" s="26"/>
      <c r="L114" s="26"/>
      <c r="M114" s="26"/>
      <c r="N114" s="26"/>
      <c r="O114" s="26"/>
    </row>
    <row r="115" spans="4:15" x14ac:dyDescent="0.3">
      <c r="D115" s="26"/>
      <c r="E115" s="26"/>
      <c r="F115" s="28"/>
      <c r="G115" s="26"/>
      <c r="H115" s="41"/>
      <c r="I115" s="26"/>
      <c r="J115" s="26"/>
      <c r="K115" s="26"/>
      <c r="L115" s="26"/>
      <c r="M115" s="26"/>
      <c r="N115" s="26"/>
      <c r="O115" s="26"/>
    </row>
    <row r="116" spans="4:15" x14ac:dyDescent="0.3">
      <c r="D116" s="26"/>
      <c r="E116" s="26"/>
      <c r="F116" s="28"/>
      <c r="G116" s="26"/>
      <c r="H116" s="41"/>
      <c r="I116" s="26"/>
      <c r="J116" s="26"/>
      <c r="K116" s="26"/>
      <c r="L116" s="26"/>
      <c r="M116" s="26"/>
      <c r="N116" s="26"/>
      <c r="O116" s="26"/>
    </row>
    <row r="117" spans="4:15" x14ac:dyDescent="0.3">
      <c r="D117" s="26"/>
      <c r="E117" s="26"/>
      <c r="F117" s="28"/>
      <c r="G117" s="26"/>
      <c r="H117" s="41"/>
      <c r="I117" s="26"/>
      <c r="J117" s="26"/>
      <c r="K117" s="26"/>
      <c r="L117" s="26"/>
      <c r="M117" s="26"/>
      <c r="N117" s="26"/>
      <c r="O117" s="26"/>
    </row>
    <row r="118" spans="4:15" x14ac:dyDescent="0.3">
      <c r="D118" s="26"/>
      <c r="E118" s="26"/>
      <c r="F118" s="28"/>
      <c r="G118" s="26"/>
      <c r="H118" s="41"/>
      <c r="I118" s="26"/>
      <c r="J118" s="26"/>
      <c r="K118" s="26"/>
      <c r="L118" s="26"/>
      <c r="M118" s="26"/>
      <c r="N118" s="26"/>
      <c r="O118" s="26"/>
    </row>
    <row r="119" spans="4:15" x14ac:dyDescent="0.3">
      <c r="D119" s="26"/>
      <c r="E119" s="26"/>
      <c r="F119" s="28"/>
      <c r="G119" s="26"/>
      <c r="H119" s="41"/>
      <c r="I119" s="26"/>
      <c r="J119" s="26"/>
      <c r="K119" s="26"/>
      <c r="L119" s="26"/>
      <c r="M119" s="26"/>
      <c r="N119" s="26"/>
      <c r="O119" s="26"/>
    </row>
    <row r="120" spans="4:15" x14ac:dyDescent="0.3">
      <c r="D120" s="26"/>
      <c r="E120" s="26"/>
      <c r="F120" s="28"/>
      <c r="G120" s="26"/>
      <c r="H120" s="41"/>
      <c r="I120" s="26"/>
      <c r="J120" s="26"/>
      <c r="K120" s="26"/>
      <c r="L120" s="26"/>
      <c r="M120" s="26"/>
      <c r="N120" s="26"/>
      <c r="O120" s="26"/>
    </row>
    <row r="121" spans="4:15" x14ac:dyDescent="0.3">
      <c r="D121" s="26"/>
      <c r="E121" s="26"/>
      <c r="F121" s="28"/>
      <c r="G121" s="26"/>
      <c r="H121" s="41"/>
      <c r="I121" s="26"/>
      <c r="J121" s="26"/>
      <c r="K121" s="26"/>
      <c r="L121" s="26"/>
      <c r="M121" s="26"/>
      <c r="N121" s="26"/>
      <c r="O121" s="26"/>
    </row>
    <row r="122" spans="4:15" x14ac:dyDescent="0.3">
      <c r="D122" s="26"/>
      <c r="E122" s="26"/>
      <c r="F122" s="28"/>
      <c r="G122" s="26"/>
      <c r="H122" s="41"/>
      <c r="I122" s="26"/>
      <c r="J122" s="26"/>
      <c r="K122" s="26"/>
      <c r="L122" s="26"/>
      <c r="M122" s="26"/>
      <c r="N122" s="26"/>
      <c r="O122" s="26"/>
    </row>
    <row r="123" spans="4:15" x14ac:dyDescent="0.3">
      <c r="D123" s="26"/>
      <c r="E123" s="26"/>
      <c r="F123" s="28"/>
      <c r="G123" s="26"/>
      <c r="H123" s="41"/>
      <c r="I123" s="26"/>
      <c r="J123" s="26"/>
      <c r="K123" s="26"/>
      <c r="L123" s="26"/>
      <c r="M123" s="26"/>
      <c r="N123" s="26"/>
      <c r="O123" s="26"/>
    </row>
    <row r="124" spans="4:15" x14ac:dyDescent="0.3">
      <c r="D124" s="26"/>
      <c r="E124" s="26"/>
      <c r="F124" s="28"/>
      <c r="G124" s="26"/>
      <c r="H124" s="41"/>
      <c r="I124" s="26"/>
      <c r="J124" s="26"/>
      <c r="K124" s="26"/>
      <c r="L124" s="26"/>
      <c r="M124" s="26"/>
      <c r="N124" s="26"/>
      <c r="O124" s="26"/>
    </row>
    <row r="125" spans="4:15" x14ac:dyDescent="0.3">
      <c r="D125" s="26"/>
      <c r="E125" s="26"/>
      <c r="F125" s="28"/>
      <c r="G125" s="26"/>
      <c r="H125" s="41"/>
      <c r="I125" s="26"/>
      <c r="J125" s="26"/>
      <c r="K125" s="26"/>
      <c r="L125" s="26"/>
      <c r="M125" s="26"/>
      <c r="N125" s="26"/>
      <c r="O125" s="26"/>
    </row>
    <row r="126" spans="4:15" x14ac:dyDescent="0.3">
      <c r="D126" s="26"/>
      <c r="E126" s="26"/>
      <c r="F126" s="28"/>
      <c r="G126" s="26"/>
      <c r="H126" s="41"/>
      <c r="I126" s="26"/>
      <c r="J126" s="26"/>
      <c r="K126" s="26"/>
      <c r="L126" s="26"/>
      <c r="M126" s="26"/>
      <c r="N126" s="26"/>
      <c r="O126" s="26"/>
    </row>
    <row r="127" spans="4:15" x14ac:dyDescent="0.3">
      <c r="D127" s="26"/>
      <c r="E127" s="26"/>
      <c r="F127" s="28"/>
      <c r="G127" s="26"/>
      <c r="H127" s="41"/>
      <c r="I127" s="26"/>
      <c r="J127" s="26"/>
      <c r="K127" s="26"/>
      <c r="L127" s="26"/>
      <c r="M127" s="26"/>
      <c r="N127" s="26"/>
      <c r="O127" s="26"/>
    </row>
    <row r="128" spans="4:15" x14ac:dyDescent="0.3">
      <c r="D128" s="26"/>
      <c r="E128" s="26"/>
      <c r="F128" s="28"/>
      <c r="G128" s="26"/>
      <c r="H128" s="41"/>
      <c r="I128" s="26"/>
      <c r="J128" s="26"/>
      <c r="K128" s="26"/>
      <c r="L128" s="26"/>
      <c r="M128" s="26"/>
      <c r="N128" s="26"/>
      <c r="O128" s="26"/>
    </row>
    <row r="129" spans="4:15" x14ac:dyDescent="0.3">
      <c r="D129" s="26"/>
      <c r="E129" s="26"/>
      <c r="F129" s="28"/>
      <c r="G129" s="26"/>
      <c r="H129" s="41"/>
      <c r="I129" s="26"/>
      <c r="J129" s="26"/>
      <c r="K129" s="26"/>
      <c r="L129" s="26"/>
      <c r="M129" s="26"/>
      <c r="N129" s="26"/>
      <c r="O129" s="26"/>
    </row>
    <row r="130" spans="4:15" x14ac:dyDescent="0.3">
      <c r="D130" s="26"/>
      <c r="E130" s="26"/>
      <c r="F130" s="28"/>
      <c r="G130" s="26"/>
      <c r="H130" s="41"/>
      <c r="I130" s="26"/>
      <c r="J130" s="26"/>
      <c r="K130" s="26"/>
      <c r="L130" s="26"/>
      <c r="M130" s="26"/>
      <c r="N130" s="26"/>
      <c r="O130" s="26"/>
    </row>
    <row r="131" spans="4:15" x14ac:dyDescent="0.3">
      <c r="D131" s="26"/>
      <c r="E131" s="26"/>
      <c r="F131" s="28"/>
      <c r="G131" s="26"/>
      <c r="H131" s="41"/>
      <c r="I131" s="26"/>
      <c r="J131" s="26"/>
      <c r="K131" s="26"/>
      <c r="L131" s="26"/>
      <c r="M131" s="26"/>
      <c r="N131" s="26"/>
      <c r="O131" s="26"/>
    </row>
    <row r="132" spans="4:15" x14ac:dyDescent="0.3">
      <c r="D132" s="26"/>
      <c r="E132" s="26"/>
      <c r="F132" s="28"/>
      <c r="G132" s="26"/>
      <c r="H132" s="41"/>
      <c r="I132" s="26"/>
      <c r="J132" s="26"/>
      <c r="K132" s="26"/>
      <c r="L132" s="26"/>
      <c r="M132" s="26"/>
      <c r="N132" s="26"/>
      <c r="O132" s="26"/>
    </row>
    <row r="133" spans="4:15" x14ac:dyDescent="0.3">
      <c r="D133" s="26"/>
      <c r="E133" s="26"/>
      <c r="F133" s="28"/>
      <c r="G133" s="26"/>
      <c r="H133" s="41"/>
      <c r="I133" s="26"/>
      <c r="J133" s="26"/>
      <c r="K133" s="26"/>
      <c r="L133" s="26"/>
      <c r="M133" s="26"/>
      <c r="N133" s="26"/>
      <c r="O133" s="26"/>
    </row>
    <row r="134" spans="4:15" x14ac:dyDescent="0.3">
      <c r="D134" s="26"/>
      <c r="E134" s="26"/>
      <c r="F134" s="28"/>
      <c r="G134" s="26"/>
      <c r="H134" s="41"/>
      <c r="I134" s="26"/>
      <c r="J134" s="26"/>
      <c r="K134" s="26"/>
      <c r="L134" s="26"/>
      <c r="M134" s="26"/>
      <c r="N134" s="26"/>
      <c r="O134" s="26"/>
    </row>
    <row r="135" spans="4:15" x14ac:dyDescent="0.3">
      <c r="D135" s="26"/>
      <c r="E135" s="26"/>
      <c r="F135" s="28"/>
      <c r="G135" s="26"/>
      <c r="H135" s="41"/>
      <c r="I135" s="26"/>
      <c r="J135" s="26"/>
      <c r="K135" s="26"/>
      <c r="L135" s="26"/>
      <c r="M135" s="26"/>
      <c r="N135" s="26"/>
      <c r="O135" s="26"/>
    </row>
    <row r="136" spans="4:15" x14ac:dyDescent="0.3">
      <c r="D136" s="26"/>
      <c r="E136" s="26"/>
      <c r="F136" s="28"/>
      <c r="G136" s="26"/>
      <c r="H136" s="41"/>
      <c r="I136" s="26"/>
      <c r="J136" s="26"/>
      <c r="K136" s="26"/>
      <c r="L136" s="26"/>
      <c r="M136" s="26"/>
      <c r="N136" s="26"/>
      <c r="O136" s="26"/>
    </row>
    <row r="137" spans="4:15" x14ac:dyDescent="0.3">
      <c r="D137" s="26"/>
      <c r="E137" s="26"/>
      <c r="F137" s="28"/>
      <c r="G137" s="26"/>
      <c r="H137" s="41"/>
      <c r="I137" s="26"/>
      <c r="J137" s="26"/>
      <c r="K137" s="26"/>
      <c r="L137" s="26"/>
      <c r="M137" s="26"/>
      <c r="N137" s="26"/>
      <c r="O137" s="26"/>
    </row>
    <row r="138" spans="4:15" x14ac:dyDescent="0.3">
      <c r="D138" s="26"/>
      <c r="E138" s="26"/>
      <c r="F138" s="28"/>
      <c r="G138" s="26"/>
      <c r="H138" s="41"/>
      <c r="I138" s="26"/>
      <c r="J138" s="26"/>
      <c r="K138" s="26"/>
      <c r="L138" s="26"/>
      <c r="M138" s="26"/>
      <c r="N138" s="26"/>
      <c r="O138" s="26"/>
    </row>
    <row r="139" spans="4:15" x14ac:dyDescent="0.3">
      <c r="D139" s="26"/>
      <c r="E139" s="26"/>
      <c r="F139" s="28"/>
      <c r="G139" s="26"/>
      <c r="H139" s="41"/>
      <c r="I139" s="26"/>
      <c r="J139" s="26"/>
      <c r="K139" s="26"/>
      <c r="L139" s="26"/>
      <c r="M139" s="26"/>
      <c r="N139" s="26"/>
      <c r="O139" s="26"/>
    </row>
    <row r="140" spans="4:15" x14ac:dyDescent="0.3">
      <c r="D140" s="26"/>
      <c r="E140" s="26"/>
      <c r="F140" s="28"/>
      <c r="G140" s="26"/>
      <c r="H140" s="41"/>
      <c r="I140" s="26"/>
      <c r="J140" s="26"/>
      <c r="K140" s="26"/>
      <c r="L140" s="26"/>
      <c r="M140" s="26"/>
      <c r="N140" s="26"/>
      <c r="O140" s="26"/>
    </row>
    <row r="141" spans="4:15" x14ac:dyDescent="0.3">
      <c r="D141" s="26"/>
      <c r="E141" s="26"/>
      <c r="F141" s="28"/>
      <c r="G141" s="26"/>
      <c r="H141" s="41"/>
      <c r="I141" s="26"/>
      <c r="J141" s="26"/>
      <c r="K141" s="26"/>
      <c r="L141" s="26"/>
      <c r="M141" s="26"/>
      <c r="N141" s="26"/>
      <c r="O141" s="26"/>
    </row>
    <row r="142" spans="4:15" x14ac:dyDescent="0.3">
      <c r="D142" s="26"/>
      <c r="E142" s="26"/>
      <c r="F142" s="28"/>
      <c r="G142" s="26"/>
      <c r="H142" s="41"/>
      <c r="I142" s="26"/>
      <c r="J142" s="26"/>
      <c r="K142" s="26"/>
      <c r="L142" s="26"/>
      <c r="M142" s="26"/>
      <c r="N142" s="26"/>
      <c r="O142" s="26"/>
    </row>
    <row r="143" spans="4:15" x14ac:dyDescent="0.3">
      <c r="D143" s="26"/>
      <c r="E143" s="26"/>
      <c r="F143" s="28"/>
      <c r="G143" s="26"/>
      <c r="H143" s="41"/>
      <c r="I143" s="26"/>
      <c r="J143" s="26"/>
      <c r="K143" s="26"/>
      <c r="L143" s="26"/>
      <c r="M143" s="26"/>
      <c r="N143" s="26"/>
      <c r="O143" s="26"/>
    </row>
    <row r="144" spans="4:15" x14ac:dyDescent="0.3">
      <c r="D144" s="26"/>
      <c r="E144" s="26"/>
      <c r="F144" s="28"/>
      <c r="G144" s="26"/>
      <c r="H144" s="41"/>
      <c r="I144" s="26"/>
      <c r="J144" s="26"/>
      <c r="K144" s="26"/>
      <c r="L144" s="26"/>
      <c r="M144" s="26"/>
      <c r="N144" s="26"/>
      <c r="O144" s="26"/>
    </row>
    <row r="145" spans="4:15" x14ac:dyDescent="0.3">
      <c r="D145" s="26"/>
      <c r="E145" s="26"/>
      <c r="F145" s="28"/>
      <c r="G145" s="26"/>
      <c r="H145" s="41"/>
      <c r="I145" s="26"/>
      <c r="J145" s="26"/>
      <c r="K145" s="26"/>
      <c r="L145" s="26"/>
      <c r="M145" s="26"/>
      <c r="N145" s="26"/>
      <c r="O145" s="26"/>
    </row>
    <row r="146" spans="4:15" x14ac:dyDescent="0.3">
      <c r="D146" s="26"/>
      <c r="E146" s="26"/>
      <c r="F146" s="28"/>
      <c r="G146" s="26"/>
      <c r="H146" s="41"/>
      <c r="I146" s="26"/>
      <c r="J146" s="26"/>
      <c r="K146" s="26"/>
      <c r="L146" s="26"/>
      <c r="M146" s="26"/>
      <c r="N146" s="26"/>
      <c r="O146" s="26"/>
    </row>
    <row r="147" spans="4:15" x14ac:dyDescent="0.3">
      <c r="D147" s="26"/>
      <c r="E147" s="26"/>
      <c r="F147" s="28"/>
      <c r="G147" s="26"/>
      <c r="H147" s="41"/>
      <c r="I147" s="26"/>
      <c r="J147" s="26"/>
      <c r="K147" s="26"/>
      <c r="L147" s="26"/>
      <c r="M147" s="26"/>
      <c r="N147" s="26"/>
      <c r="O147" s="26"/>
    </row>
    <row r="148" spans="4:15" x14ac:dyDescent="0.3">
      <c r="D148" s="26"/>
      <c r="E148" s="26"/>
      <c r="F148" s="28"/>
      <c r="G148" s="26"/>
      <c r="H148" s="41"/>
      <c r="I148" s="26"/>
      <c r="J148" s="26"/>
      <c r="K148" s="26"/>
      <c r="L148" s="26"/>
      <c r="M148" s="26"/>
      <c r="N148" s="26"/>
      <c r="O148" s="26"/>
    </row>
    <row r="149" spans="4:15" x14ac:dyDescent="0.3">
      <c r="D149" s="26"/>
      <c r="E149" s="26"/>
      <c r="F149" s="28"/>
      <c r="G149" s="26"/>
      <c r="H149" s="41"/>
      <c r="I149" s="26"/>
      <c r="J149" s="26"/>
      <c r="K149" s="26"/>
      <c r="L149" s="26"/>
      <c r="M149" s="26"/>
      <c r="N149" s="26"/>
      <c r="O149" s="26"/>
    </row>
    <row r="150" spans="4:15" x14ac:dyDescent="0.3">
      <c r="D150" s="26"/>
      <c r="E150" s="26"/>
      <c r="F150" s="28"/>
      <c r="G150" s="26"/>
      <c r="H150" s="41"/>
      <c r="I150" s="26"/>
      <c r="J150" s="26"/>
      <c r="K150" s="26"/>
      <c r="L150" s="26"/>
      <c r="M150" s="26"/>
      <c r="N150" s="26"/>
      <c r="O150" s="26"/>
    </row>
    <row r="151" spans="4:15" x14ac:dyDescent="0.3">
      <c r="D151" s="26"/>
      <c r="E151" s="26"/>
      <c r="F151" s="28"/>
      <c r="G151" s="26"/>
      <c r="H151" s="41"/>
      <c r="I151" s="26"/>
      <c r="J151" s="26"/>
      <c r="K151" s="26"/>
      <c r="L151" s="26"/>
      <c r="M151" s="26"/>
      <c r="N151" s="26"/>
      <c r="O151" s="26"/>
    </row>
    <row r="152" spans="4:15" x14ac:dyDescent="0.3">
      <c r="D152" s="26"/>
      <c r="E152" s="26"/>
      <c r="F152" s="28"/>
      <c r="G152" s="26"/>
      <c r="H152" s="41"/>
      <c r="I152" s="26"/>
      <c r="J152" s="26"/>
      <c r="K152" s="26"/>
      <c r="L152" s="26"/>
      <c r="M152" s="26"/>
      <c r="N152" s="26"/>
      <c r="O152" s="26"/>
    </row>
    <row r="153" spans="4:15" x14ac:dyDescent="0.3">
      <c r="D153" s="26"/>
      <c r="E153" s="26"/>
      <c r="F153" s="28"/>
      <c r="G153" s="26"/>
      <c r="H153" s="41"/>
      <c r="I153" s="26"/>
      <c r="J153" s="26"/>
      <c r="K153" s="26"/>
      <c r="L153" s="26"/>
      <c r="M153" s="26"/>
      <c r="N153" s="26"/>
      <c r="O153" s="26"/>
    </row>
    <row r="154" spans="4:15" x14ac:dyDescent="0.3">
      <c r="D154" s="26"/>
      <c r="E154" s="26"/>
      <c r="F154" s="28"/>
      <c r="G154" s="26"/>
      <c r="H154" s="41"/>
      <c r="I154" s="26"/>
      <c r="J154" s="26"/>
      <c r="K154" s="26"/>
      <c r="L154" s="26"/>
      <c r="M154" s="26"/>
      <c r="N154" s="26"/>
      <c r="O154" s="26"/>
    </row>
    <row r="155" spans="4:15" x14ac:dyDescent="0.3">
      <c r="D155" s="26"/>
      <c r="E155" s="26"/>
      <c r="F155" s="28"/>
      <c r="G155" s="26"/>
      <c r="H155" s="41"/>
      <c r="I155" s="26"/>
      <c r="J155" s="26"/>
      <c r="K155" s="26"/>
      <c r="L155" s="26"/>
      <c r="M155" s="26"/>
      <c r="N155" s="26"/>
      <c r="O155" s="26"/>
    </row>
    <row r="156" spans="4:15" x14ac:dyDescent="0.3">
      <c r="D156" s="26"/>
      <c r="E156" s="26"/>
      <c r="F156" s="28"/>
      <c r="G156" s="26"/>
      <c r="H156" s="41"/>
      <c r="I156" s="26"/>
      <c r="J156" s="26"/>
      <c r="K156" s="26"/>
      <c r="L156" s="26"/>
      <c r="M156" s="26"/>
      <c r="N156" s="26"/>
      <c r="O156" s="26"/>
    </row>
    <row r="157" spans="4:15" x14ac:dyDescent="0.3">
      <c r="D157" s="26"/>
      <c r="E157" s="26"/>
      <c r="F157" s="28"/>
      <c r="G157" s="26"/>
      <c r="H157" s="41"/>
      <c r="I157" s="26"/>
      <c r="J157" s="26"/>
      <c r="K157" s="26"/>
      <c r="L157" s="26"/>
      <c r="M157" s="26"/>
      <c r="N157" s="26"/>
      <c r="O157" s="26"/>
    </row>
    <row r="158" spans="4:15" x14ac:dyDescent="0.3">
      <c r="D158" s="26"/>
      <c r="E158" s="26"/>
      <c r="F158" s="28"/>
      <c r="G158" s="26"/>
      <c r="H158" s="41"/>
      <c r="I158" s="26"/>
      <c r="J158" s="26"/>
      <c r="K158" s="26"/>
      <c r="L158" s="26"/>
      <c r="M158" s="26"/>
      <c r="N158" s="26"/>
      <c r="O158" s="26"/>
    </row>
    <row r="159" spans="4:15" x14ac:dyDescent="0.3">
      <c r="D159" s="26"/>
      <c r="E159" s="26"/>
      <c r="F159" s="28"/>
      <c r="G159" s="26"/>
      <c r="H159" s="41"/>
      <c r="I159" s="26"/>
      <c r="J159" s="26"/>
      <c r="K159" s="26"/>
      <c r="L159" s="26"/>
      <c r="M159" s="26"/>
      <c r="N159" s="26"/>
      <c r="O159" s="26"/>
    </row>
    <row r="160" spans="4:15" x14ac:dyDescent="0.3">
      <c r="D160" s="26"/>
      <c r="E160" s="26"/>
      <c r="F160" s="28"/>
      <c r="G160" s="26"/>
      <c r="H160" s="41"/>
      <c r="I160" s="26"/>
      <c r="J160" s="26"/>
      <c r="K160" s="26"/>
      <c r="L160" s="26"/>
      <c r="M160" s="26"/>
      <c r="N160" s="26"/>
      <c r="O160" s="26"/>
    </row>
    <row r="161" spans="4:15" x14ac:dyDescent="0.3">
      <c r="D161" s="26"/>
      <c r="E161" s="26"/>
      <c r="F161" s="28"/>
      <c r="G161" s="26"/>
      <c r="H161" s="41"/>
      <c r="I161" s="26"/>
      <c r="J161" s="26"/>
      <c r="K161" s="26"/>
      <c r="L161" s="26"/>
      <c r="M161" s="26"/>
      <c r="N161" s="26"/>
      <c r="O161" s="26"/>
    </row>
    <row r="162" spans="4:15" x14ac:dyDescent="0.3">
      <c r="D162" s="26"/>
      <c r="E162" s="26"/>
      <c r="F162" s="28"/>
      <c r="G162" s="26"/>
      <c r="H162" s="41"/>
      <c r="I162" s="26"/>
      <c r="J162" s="26"/>
      <c r="K162" s="26"/>
      <c r="L162" s="26"/>
      <c r="M162" s="26"/>
      <c r="N162" s="26"/>
      <c r="O162" s="26"/>
    </row>
    <row r="163" spans="4:15" x14ac:dyDescent="0.3">
      <c r="D163" s="26"/>
      <c r="E163" s="26"/>
      <c r="F163" s="28"/>
      <c r="G163" s="26"/>
      <c r="H163" s="41"/>
      <c r="I163" s="26"/>
      <c r="J163" s="26"/>
      <c r="K163" s="26"/>
      <c r="L163" s="26"/>
      <c r="M163" s="26"/>
      <c r="N163" s="26"/>
      <c r="O163" s="26"/>
    </row>
    <row r="164" spans="4:15" x14ac:dyDescent="0.3">
      <c r="D164" s="26"/>
      <c r="E164" s="26"/>
      <c r="F164" s="28"/>
      <c r="G164" s="26"/>
      <c r="H164" s="41"/>
      <c r="I164" s="26"/>
      <c r="J164" s="26"/>
      <c r="K164" s="26"/>
      <c r="L164" s="26"/>
      <c r="M164" s="26"/>
      <c r="N164" s="26"/>
      <c r="O164" s="26"/>
    </row>
    <row r="165" spans="4:15" x14ac:dyDescent="0.3">
      <c r="D165" s="26"/>
      <c r="E165" s="26"/>
      <c r="F165" s="28"/>
      <c r="G165" s="26"/>
      <c r="H165" s="41"/>
      <c r="I165" s="26"/>
      <c r="J165" s="26"/>
      <c r="K165" s="26"/>
      <c r="L165" s="26"/>
      <c r="M165" s="26"/>
      <c r="N165" s="26"/>
      <c r="O165" s="26"/>
    </row>
    <row r="166" spans="4:15" x14ac:dyDescent="0.3">
      <c r="D166" s="26"/>
      <c r="E166" s="26"/>
      <c r="F166" s="28"/>
      <c r="G166" s="26"/>
      <c r="H166" s="41"/>
      <c r="I166" s="26"/>
      <c r="J166" s="26"/>
      <c r="K166" s="26"/>
      <c r="L166" s="26"/>
      <c r="M166" s="26"/>
      <c r="N166" s="26"/>
      <c r="O166" s="26"/>
    </row>
    <row r="167" spans="4:15" x14ac:dyDescent="0.3">
      <c r="D167" s="26"/>
      <c r="E167" s="26"/>
      <c r="F167" s="28"/>
      <c r="G167" s="26"/>
      <c r="H167" s="41"/>
      <c r="I167" s="26"/>
      <c r="J167" s="26"/>
      <c r="K167" s="26"/>
      <c r="L167" s="26"/>
      <c r="M167" s="26"/>
      <c r="N167" s="26"/>
      <c r="O167" s="26"/>
    </row>
    <row r="168" spans="4:15" x14ac:dyDescent="0.3">
      <c r="D168" s="26"/>
      <c r="E168" s="26"/>
      <c r="F168" s="28"/>
      <c r="G168" s="26"/>
      <c r="H168" s="41"/>
      <c r="I168" s="26"/>
      <c r="J168" s="26"/>
      <c r="K168" s="26"/>
      <c r="L168" s="26"/>
      <c r="M168" s="26"/>
      <c r="N168" s="26"/>
      <c r="O168" s="26"/>
    </row>
    <row r="169" spans="4:15" x14ac:dyDescent="0.3">
      <c r="D169" s="26"/>
      <c r="E169" s="26"/>
      <c r="F169" s="28"/>
      <c r="G169" s="26"/>
      <c r="H169" s="41"/>
      <c r="I169" s="26"/>
      <c r="J169" s="26"/>
      <c r="K169" s="26"/>
      <c r="L169" s="26"/>
      <c r="M169" s="26"/>
      <c r="N169" s="26"/>
      <c r="O169" s="26"/>
    </row>
    <row r="170" spans="4:15" x14ac:dyDescent="0.3">
      <c r="D170" s="26"/>
      <c r="E170" s="26"/>
      <c r="F170" s="28"/>
      <c r="G170" s="26"/>
      <c r="H170" s="41"/>
      <c r="I170" s="26"/>
      <c r="J170" s="26"/>
      <c r="K170" s="26"/>
      <c r="L170" s="26"/>
      <c r="M170" s="26"/>
      <c r="N170" s="26"/>
      <c r="O170" s="26"/>
    </row>
    <row r="171" spans="4:15" x14ac:dyDescent="0.3">
      <c r="D171" s="26"/>
      <c r="E171" s="26"/>
      <c r="F171" s="28"/>
      <c r="G171" s="26"/>
      <c r="H171" s="41"/>
      <c r="I171" s="26"/>
      <c r="J171" s="26"/>
      <c r="K171" s="26"/>
      <c r="L171" s="26"/>
      <c r="M171" s="26"/>
      <c r="N171" s="26"/>
      <c r="O171" s="26"/>
    </row>
    <row r="172" spans="4:15" x14ac:dyDescent="0.3">
      <c r="D172" s="26"/>
      <c r="E172" s="26"/>
      <c r="F172" s="28"/>
      <c r="G172" s="26"/>
      <c r="H172" s="41"/>
      <c r="I172" s="26"/>
      <c r="J172" s="26"/>
      <c r="K172" s="26"/>
      <c r="L172" s="26"/>
      <c r="M172" s="26"/>
      <c r="N172" s="26"/>
      <c r="O172" s="26"/>
    </row>
    <row r="173" spans="4:15" x14ac:dyDescent="0.3">
      <c r="D173" s="26"/>
      <c r="E173" s="26"/>
      <c r="F173" s="28"/>
      <c r="G173" s="26"/>
      <c r="H173" s="41"/>
      <c r="I173" s="26"/>
      <c r="J173" s="26"/>
      <c r="K173" s="26"/>
      <c r="L173" s="26"/>
      <c r="M173" s="26"/>
      <c r="N173" s="26"/>
      <c r="O173" s="26"/>
    </row>
    <row r="174" spans="4:15" x14ac:dyDescent="0.3">
      <c r="D174" s="26"/>
      <c r="E174" s="26"/>
      <c r="F174" s="28"/>
      <c r="G174" s="26"/>
      <c r="H174" s="41"/>
      <c r="I174" s="26"/>
      <c r="J174" s="26"/>
      <c r="K174" s="26"/>
      <c r="L174" s="26"/>
      <c r="M174" s="26"/>
      <c r="N174" s="26"/>
      <c r="O174" s="26"/>
    </row>
    <row r="175" spans="4:15" x14ac:dyDescent="0.3">
      <c r="D175" s="26"/>
      <c r="E175" s="26"/>
      <c r="F175" s="28"/>
      <c r="G175" s="26"/>
      <c r="H175" s="41"/>
      <c r="I175" s="26"/>
      <c r="J175" s="26"/>
      <c r="K175" s="26"/>
      <c r="L175" s="26"/>
      <c r="M175" s="26"/>
      <c r="N175" s="26"/>
      <c r="O175" s="26"/>
    </row>
    <row r="176" spans="4:15" x14ac:dyDescent="0.3">
      <c r="D176" s="26"/>
      <c r="E176" s="26"/>
      <c r="F176" s="28"/>
      <c r="G176" s="26"/>
      <c r="H176" s="41"/>
      <c r="I176" s="26"/>
      <c r="J176" s="26"/>
      <c r="K176" s="26"/>
      <c r="L176" s="26"/>
      <c r="M176" s="26"/>
      <c r="N176" s="26"/>
      <c r="O176" s="26"/>
    </row>
    <row r="177" spans="4:15" x14ac:dyDescent="0.3">
      <c r="D177" s="26"/>
      <c r="E177" s="26"/>
      <c r="F177" s="28"/>
      <c r="G177" s="26"/>
      <c r="H177" s="41"/>
      <c r="I177" s="26"/>
      <c r="J177" s="26"/>
      <c r="K177" s="26"/>
      <c r="L177" s="26"/>
      <c r="M177" s="26"/>
      <c r="N177" s="26"/>
      <c r="O177" s="26"/>
    </row>
    <row r="178" spans="4:15" x14ac:dyDescent="0.3">
      <c r="D178" s="26"/>
      <c r="E178" s="26"/>
      <c r="F178" s="28"/>
      <c r="G178" s="26"/>
      <c r="H178" s="41"/>
      <c r="I178" s="26"/>
      <c r="J178" s="26"/>
      <c r="K178" s="26"/>
      <c r="L178" s="26"/>
      <c r="M178" s="26"/>
      <c r="N178" s="26"/>
      <c r="O178" s="26"/>
    </row>
    <row r="179" spans="4:15" x14ac:dyDescent="0.3">
      <c r="D179" s="26"/>
      <c r="E179" s="26"/>
      <c r="F179" s="28"/>
      <c r="G179" s="26"/>
      <c r="H179" s="41"/>
      <c r="I179" s="26"/>
      <c r="J179" s="26"/>
      <c r="K179" s="26"/>
      <c r="L179" s="26"/>
      <c r="M179" s="26"/>
      <c r="N179" s="26"/>
      <c r="O179" s="26"/>
    </row>
    <row r="180" spans="4:15" x14ac:dyDescent="0.3">
      <c r="D180" s="26"/>
      <c r="E180" s="26"/>
      <c r="F180" s="28"/>
      <c r="G180" s="26"/>
      <c r="H180" s="41"/>
      <c r="I180" s="26"/>
      <c r="J180" s="26"/>
      <c r="K180" s="26"/>
      <c r="L180" s="26"/>
      <c r="M180" s="26"/>
      <c r="N180" s="26"/>
      <c r="O180" s="26"/>
    </row>
    <row r="181" spans="4:15" x14ac:dyDescent="0.3">
      <c r="D181" s="26"/>
      <c r="E181" s="26"/>
      <c r="F181" s="28"/>
      <c r="G181" s="26"/>
      <c r="H181" s="41"/>
      <c r="I181" s="26"/>
      <c r="J181" s="26"/>
      <c r="K181" s="26"/>
      <c r="L181" s="26"/>
      <c r="M181" s="26"/>
      <c r="N181" s="26"/>
      <c r="O181" s="26"/>
    </row>
    <row r="182" spans="4:15" x14ac:dyDescent="0.3">
      <c r="D182" s="26"/>
      <c r="E182" s="26"/>
      <c r="F182" s="28"/>
      <c r="G182" s="26"/>
      <c r="H182" s="41"/>
      <c r="I182" s="26"/>
      <c r="J182" s="26"/>
      <c r="K182" s="26"/>
      <c r="L182" s="26"/>
      <c r="M182" s="26"/>
      <c r="N182" s="26"/>
      <c r="O182" s="26"/>
    </row>
    <row r="183" spans="4:15" x14ac:dyDescent="0.3">
      <c r="D183" s="26"/>
      <c r="E183" s="26"/>
      <c r="F183" s="28"/>
      <c r="G183" s="26"/>
      <c r="H183" s="41"/>
      <c r="I183" s="26"/>
      <c r="J183" s="26"/>
      <c r="K183" s="26"/>
      <c r="L183" s="26"/>
      <c r="M183" s="26"/>
      <c r="N183" s="26"/>
      <c r="O183" s="26"/>
    </row>
    <row r="184" spans="4:15" x14ac:dyDescent="0.3">
      <c r="D184" s="26"/>
      <c r="E184" s="26"/>
      <c r="F184" s="28"/>
      <c r="G184" s="26"/>
      <c r="H184" s="41"/>
      <c r="I184" s="26"/>
      <c r="J184" s="26"/>
      <c r="K184" s="26"/>
      <c r="L184" s="26"/>
      <c r="M184" s="26"/>
      <c r="N184" s="26"/>
      <c r="O184" s="26"/>
    </row>
    <row r="185" spans="4:15" x14ac:dyDescent="0.3">
      <c r="D185" s="26"/>
      <c r="E185" s="26"/>
      <c r="F185" s="28"/>
      <c r="G185" s="26"/>
      <c r="H185" s="41"/>
      <c r="I185" s="26"/>
      <c r="J185" s="26"/>
      <c r="K185" s="26"/>
      <c r="L185" s="26"/>
      <c r="M185" s="26"/>
      <c r="N185" s="26"/>
      <c r="O185" s="26"/>
    </row>
    <row r="186" spans="4:15" x14ac:dyDescent="0.3">
      <c r="D186" s="26"/>
      <c r="E186" s="26"/>
      <c r="F186" s="28"/>
      <c r="G186" s="26"/>
      <c r="H186" s="41"/>
      <c r="I186" s="26"/>
      <c r="J186" s="26"/>
      <c r="K186" s="26"/>
      <c r="L186" s="26"/>
      <c r="M186" s="26"/>
      <c r="N186" s="26"/>
      <c r="O186" s="26"/>
    </row>
    <row r="187" spans="4:15" x14ac:dyDescent="0.3">
      <c r="D187" s="26"/>
      <c r="E187" s="26"/>
      <c r="F187" s="28"/>
      <c r="G187" s="26"/>
      <c r="H187" s="41"/>
      <c r="I187" s="26"/>
      <c r="J187" s="26"/>
      <c r="K187" s="26"/>
      <c r="L187" s="26"/>
      <c r="M187" s="26"/>
      <c r="N187" s="26"/>
      <c r="O187" s="26"/>
    </row>
    <row r="188" spans="4:15" x14ac:dyDescent="0.3">
      <c r="D188" s="26"/>
      <c r="E188" s="26"/>
      <c r="F188" s="28"/>
      <c r="G188" s="26"/>
      <c r="H188" s="41"/>
      <c r="I188" s="26"/>
      <c r="J188" s="26"/>
      <c r="K188" s="26"/>
      <c r="L188" s="26"/>
      <c r="M188" s="26"/>
      <c r="N188" s="26"/>
      <c r="O188" s="26"/>
    </row>
    <row r="189" spans="4:15" x14ac:dyDescent="0.3">
      <c r="D189" s="26"/>
      <c r="E189" s="26"/>
      <c r="F189" s="28"/>
      <c r="G189" s="26"/>
      <c r="H189" s="41"/>
      <c r="I189" s="26"/>
      <c r="J189" s="26"/>
      <c r="K189" s="26"/>
      <c r="L189" s="26"/>
      <c r="M189" s="26"/>
      <c r="N189" s="26"/>
      <c r="O189" s="26"/>
    </row>
    <row r="190" spans="4:15" x14ac:dyDescent="0.3">
      <c r="D190" s="26"/>
      <c r="E190" s="26"/>
      <c r="F190" s="28"/>
      <c r="G190" s="26"/>
      <c r="H190" s="41"/>
      <c r="I190" s="26"/>
      <c r="J190" s="26"/>
      <c r="K190" s="26"/>
      <c r="L190" s="26"/>
      <c r="M190" s="26"/>
      <c r="N190" s="26"/>
      <c r="O190" s="26"/>
    </row>
    <row r="191" spans="4:15" x14ac:dyDescent="0.3">
      <c r="D191" s="26"/>
      <c r="E191" s="26"/>
      <c r="F191" s="28"/>
      <c r="G191" s="26"/>
      <c r="H191" s="41"/>
      <c r="I191" s="26"/>
      <c r="J191" s="26"/>
      <c r="K191" s="26"/>
      <c r="L191" s="26"/>
      <c r="M191" s="26"/>
      <c r="N191" s="26"/>
      <c r="O191" s="26"/>
    </row>
    <row r="192" spans="4:15" x14ac:dyDescent="0.3">
      <c r="D192" s="26"/>
      <c r="E192" s="26"/>
      <c r="F192" s="28"/>
      <c r="G192" s="26"/>
      <c r="H192" s="41"/>
      <c r="I192" s="26"/>
      <c r="J192" s="26"/>
      <c r="K192" s="26"/>
      <c r="L192" s="26"/>
      <c r="M192" s="26"/>
      <c r="N192" s="26"/>
      <c r="O192" s="26"/>
    </row>
    <row r="193" spans="4:15" x14ac:dyDescent="0.3">
      <c r="D193" s="26"/>
      <c r="E193" s="26"/>
      <c r="F193" s="28"/>
      <c r="G193" s="26"/>
      <c r="H193" s="41"/>
      <c r="I193" s="26"/>
      <c r="J193" s="26"/>
      <c r="K193" s="26"/>
      <c r="L193" s="26"/>
      <c r="M193" s="26"/>
      <c r="N193" s="26"/>
      <c r="O193" s="26"/>
    </row>
    <row r="194" spans="4:15" x14ac:dyDescent="0.3">
      <c r="D194" s="26"/>
      <c r="E194" s="26"/>
      <c r="F194" s="28"/>
      <c r="G194" s="26"/>
      <c r="H194" s="41"/>
      <c r="I194" s="26"/>
      <c r="J194" s="26"/>
      <c r="K194" s="26"/>
      <c r="L194" s="26"/>
      <c r="M194" s="26"/>
      <c r="N194" s="26"/>
      <c r="O194" s="26"/>
    </row>
    <row r="195" spans="4:15" x14ac:dyDescent="0.3">
      <c r="D195" s="26"/>
      <c r="E195" s="26"/>
      <c r="F195" s="28"/>
      <c r="G195" s="26"/>
      <c r="H195" s="41"/>
      <c r="I195" s="26"/>
      <c r="J195" s="26"/>
      <c r="K195" s="26"/>
      <c r="L195" s="26"/>
      <c r="M195" s="26"/>
      <c r="N195" s="26"/>
      <c r="O195" s="26"/>
    </row>
    <row r="196" spans="4:15" x14ac:dyDescent="0.3">
      <c r="D196" s="26"/>
      <c r="E196" s="26"/>
      <c r="F196" s="28"/>
      <c r="G196" s="26"/>
      <c r="H196" s="41"/>
      <c r="I196" s="26"/>
      <c r="J196" s="26"/>
      <c r="K196" s="26"/>
      <c r="L196" s="26"/>
      <c r="M196" s="26"/>
      <c r="N196" s="26"/>
      <c r="O196" s="26"/>
    </row>
    <row r="197" spans="4:15" x14ac:dyDescent="0.3">
      <c r="D197" s="26"/>
      <c r="E197" s="26"/>
      <c r="F197" s="28"/>
      <c r="G197" s="26"/>
      <c r="H197" s="41"/>
      <c r="I197" s="26"/>
      <c r="J197" s="26"/>
      <c r="K197" s="26"/>
      <c r="L197" s="26"/>
      <c r="M197" s="26"/>
      <c r="N197" s="26"/>
      <c r="O197" s="26"/>
    </row>
    <row r="198" spans="4:15" x14ac:dyDescent="0.3">
      <c r="D198" s="26"/>
      <c r="E198" s="26"/>
      <c r="F198" s="28"/>
      <c r="G198" s="26"/>
      <c r="H198" s="41"/>
      <c r="I198" s="26"/>
      <c r="J198" s="26"/>
      <c r="K198" s="26"/>
      <c r="L198" s="26"/>
      <c r="M198" s="26"/>
      <c r="N198" s="26"/>
      <c r="O198" s="26"/>
    </row>
    <row r="199" spans="4:15" x14ac:dyDescent="0.3">
      <c r="D199" s="26"/>
      <c r="E199" s="26"/>
      <c r="F199" s="28"/>
      <c r="G199" s="26"/>
      <c r="H199" s="41"/>
      <c r="I199" s="26"/>
      <c r="J199" s="26"/>
      <c r="K199" s="26"/>
      <c r="L199" s="26"/>
      <c r="M199" s="26"/>
      <c r="N199" s="26"/>
      <c r="O199" s="26"/>
    </row>
    <row r="200" spans="4:15" x14ac:dyDescent="0.3">
      <c r="D200" s="26"/>
      <c r="E200" s="26"/>
      <c r="F200" s="28"/>
      <c r="G200" s="26"/>
      <c r="H200" s="41"/>
      <c r="I200" s="26"/>
      <c r="J200" s="26"/>
      <c r="K200" s="26"/>
      <c r="L200" s="26"/>
      <c r="M200" s="26"/>
      <c r="N200" s="26"/>
      <c r="O200" s="26"/>
    </row>
    <row r="201" spans="4:15" x14ac:dyDescent="0.3">
      <c r="D201" s="26"/>
      <c r="E201" s="26"/>
      <c r="F201" s="28"/>
      <c r="G201" s="26"/>
      <c r="H201" s="41"/>
      <c r="I201" s="26"/>
      <c r="J201" s="26"/>
      <c r="K201" s="26"/>
      <c r="L201" s="26"/>
      <c r="M201" s="26"/>
      <c r="N201" s="26"/>
      <c r="O201" s="26"/>
    </row>
    <row r="202" spans="4:15" x14ac:dyDescent="0.3">
      <c r="D202" s="26"/>
      <c r="E202" s="26"/>
      <c r="F202" s="28"/>
      <c r="G202" s="26"/>
      <c r="H202" s="41"/>
      <c r="I202" s="26"/>
      <c r="J202" s="26"/>
      <c r="K202" s="26"/>
      <c r="L202" s="26"/>
      <c r="M202" s="26"/>
      <c r="N202" s="26"/>
      <c r="O202" s="26"/>
    </row>
    <row r="203" spans="4:15" x14ac:dyDescent="0.3">
      <c r="D203" s="26"/>
      <c r="E203" s="26"/>
      <c r="F203" s="28"/>
      <c r="G203" s="26"/>
      <c r="H203" s="41"/>
      <c r="I203" s="26"/>
      <c r="J203" s="26"/>
      <c r="K203" s="26"/>
      <c r="L203" s="26"/>
      <c r="M203" s="26"/>
      <c r="N203" s="26"/>
      <c r="O203" s="26"/>
    </row>
    <row r="204" spans="4:15" x14ac:dyDescent="0.3">
      <c r="D204" s="26"/>
      <c r="E204" s="26"/>
      <c r="F204" s="28"/>
      <c r="G204" s="26"/>
      <c r="H204" s="41"/>
      <c r="I204" s="26"/>
      <c r="J204" s="26"/>
      <c r="K204" s="26"/>
      <c r="L204" s="26"/>
      <c r="M204" s="26"/>
      <c r="N204" s="26"/>
      <c r="O204" s="26"/>
    </row>
    <row r="205" spans="4:15" x14ac:dyDescent="0.3">
      <c r="D205" s="26"/>
      <c r="E205" s="26"/>
      <c r="F205" s="28"/>
      <c r="G205" s="26"/>
      <c r="H205" s="41"/>
      <c r="I205" s="26"/>
      <c r="J205" s="26"/>
      <c r="K205" s="26"/>
      <c r="L205" s="26"/>
      <c r="M205" s="26"/>
      <c r="N205" s="26"/>
      <c r="O205" s="26"/>
    </row>
    <row r="206" spans="4:15" x14ac:dyDescent="0.3">
      <c r="D206" s="26"/>
      <c r="E206" s="26"/>
      <c r="F206" s="28"/>
      <c r="G206" s="26"/>
      <c r="H206" s="41"/>
      <c r="I206" s="26"/>
      <c r="J206" s="26"/>
      <c r="K206" s="26"/>
      <c r="L206" s="26"/>
      <c r="M206" s="26"/>
      <c r="N206" s="26"/>
      <c r="O206" s="26"/>
    </row>
    <row r="207" spans="4:15" x14ac:dyDescent="0.3">
      <c r="D207" s="26"/>
      <c r="E207" s="26"/>
      <c r="F207" s="28"/>
      <c r="G207" s="26"/>
      <c r="H207" s="41"/>
      <c r="I207" s="26"/>
      <c r="J207" s="26"/>
      <c r="K207" s="26"/>
      <c r="L207" s="26"/>
      <c r="M207" s="26"/>
      <c r="N207" s="26"/>
      <c r="O207" s="26"/>
    </row>
    <row r="208" spans="4:15" x14ac:dyDescent="0.3">
      <c r="D208" s="26"/>
      <c r="E208" s="26"/>
      <c r="F208" s="28"/>
      <c r="G208" s="26"/>
      <c r="H208" s="41"/>
      <c r="I208" s="26"/>
      <c r="J208" s="26"/>
      <c r="K208" s="26"/>
      <c r="L208" s="26"/>
      <c r="M208" s="26"/>
      <c r="N208" s="26"/>
      <c r="O208" s="26"/>
    </row>
    <row r="209" spans="4:15" x14ac:dyDescent="0.3">
      <c r="D209" s="26"/>
      <c r="E209" s="26"/>
      <c r="F209" s="28"/>
      <c r="G209" s="26"/>
      <c r="H209" s="41"/>
      <c r="I209" s="26"/>
      <c r="J209" s="26"/>
      <c r="K209" s="26"/>
      <c r="L209" s="26"/>
      <c r="M209" s="26"/>
      <c r="N209" s="26"/>
      <c r="O209" s="26"/>
    </row>
    <row r="210" spans="4:15" x14ac:dyDescent="0.3">
      <c r="D210" s="26"/>
      <c r="E210" s="26"/>
      <c r="F210" s="28"/>
      <c r="G210" s="26"/>
      <c r="H210" s="41"/>
      <c r="I210" s="26"/>
      <c r="J210" s="26"/>
      <c r="K210" s="26"/>
      <c r="L210" s="26"/>
      <c r="M210" s="26"/>
      <c r="N210" s="26"/>
      <c r="O210" s="26"/>
    </row>
    <row r="211" spans="4:15" x14ac:dyDescent="0.3">
      <c r="D211" s="26"/>
      <c r="E211" s="26"/>
      <c r="F211" s="28"/>
      <c r="G211" s="26"/>
      <c r="H211" s="41"/>
      <c r="I211" s="26"/>
      <c r="J211" s="26"/>
      <c r="K211" s="26"/>
      <c r="L211" s="26"/>
      <c r="M211" s="26"/>
      <c r="N211" s="26"/>
      <c r="O211" s="26"/>
    </row>
    <row r="212" spans="4:15" x14ac:dyDescent="0.3">
      <c r="D212" s="26"/>
      <c r="E212" s="26"/>
      <c r="F212" s="28"/>
      <c r="G212" s="26"/>
      <c r="H212" s="41"/>
      <c r="I212" s="26"/>
      <c r="J212" s="26"/>
      <c r="K212" s="26"/>
      <c r="L212" s="26"/>
      <c r="M212" s="26"/>
      <c r="N212" s="26"/>
      <c r="O212" s="26"/>
    </row>
    <row r="213" spans="4:15" x14ac:dyDescent="0.3">
      <c r="D213" s="26"/>
      <c r="E213" s="26"/>
      <c r="F213" s="28"/>
      <c r="G213" s="26"/>
      <c r="H213" s="41"/>
      <c r="I213" s="26"/>
      <c r="J213" s="26"/>
      <c r="K213" s="26"/>
      <c r="L213" s="26"/>
      <c r="M213" s="26"/>
      <c r="N213" s="26"/>
      <c r="O213" s="26"/>
    </row>
    <row r="214" spans="4:15" x14ac:dyDescent="0.3">
      <c r="D214" s="26"/>
      <c r="E214" s="26"/>
      <c r="F214" s="28"/>
      <c r="G214" s="26"/>
      <c r="H214" s="41"/>
      <c r="I214" s="26"/>
      <c r="J214" s="26"/>
      <c r="K214" s="26"/>
      <c r="L214" s="26"/>
      <c r="M214" s="26"/>
      <c r="N214" s="26"/>
      <c r="O214" s="26"/>
    </row>
    <row r="215" spans="4:15" x14ac:dyDescent="0.3">
      <c r="D215" s="26"/>
      <c r="E215" s="26"/>
      <c r="F215" s="28"/>
      <c r="G215" s="26"/>
      <c r="H215" s="41"/>
      <c r="I215" s="26"/>
      <c r="J215" s="26"/>
      <c r="K215" s="26"/>
      <c r="L215" s="26"/>
      <c r="M215" s="26"/>
      <c r="N215" s="26"/>
      <c r="O215" s="26"/>
    </row>
    <row r="216" spans="4:15" x14ac:dyDescent="0.3">
      <c r="D216" s="26"/>
      <c r="E216" s="26"/>
      <c r="F216" s="28"/>
      <c r="G216" s="26"/>
      <c r="H216" s="41"/>
      <c r="I216" s="26"/>
      <c r="J216" s="26"/>
      <c r="K216" s="26"/>
      <c r="L216" s="26"/>
      <c r="M216" s="26"/>
      <c r="N216" s="26"/>
      <c r="O216" s="26"/>
    </row>
    <row r="217" spans="4:15" x14ac:dyDescent="0.3">
      <c r="D217" s="26"/>
      <c r="E217" s="26"/>
      <c r="F217" s="28"/>
      <c r="G217" s="26"/>
      <c r="H217" s="41"/>
      <c r="I217" s="26"/>
      <c r="J217" s="26"/>
      <c r="K217" s="26"/>
      <c r="L217" s="26"/>
      <c r="M217" s="26"/>
      <c r="N217" s="26"/>
      <c r="O217" s="26"/>
    </row>
    <row r="218" spans="4:15" x14ac:dyDescent="0.3">
      <c r="D218" s="26"/>
      <c r="E218" s="26"/>
      <c r="F218" s="28"/>
      <c r="G218" s="26"/>
      <c r="H218" s="41"/>
      <c r="I218" s="26"/>
      <c r="J218" s="26"/>
      <c r="K218" s="26"/>
      <c r="L218" s="26"/>
      <c r="M218" s="26"/>
      <c r="N218" s="26"/>
      <c r="O218" s="26"/>
    </row>
    <row r="219" spans="4:15" x14ac:dyDescent="0.3">
      <c r="D219" s="26"/>
      <c r="E219" s="26"/>
      <c r="F219" s="28"/>
      <c r="G219" s="26"/>
      <c r="H219" s="41"/>
      <c r="I219" s="26"/>
      <c r="J219" s="26"/>
      <c r="K219" s="26"/>
      <c r="L219" s="26"/>
      <c r="M219" s="26"/>
      <c r="N219" s="26"/>
      <c r="O219" s="26"/>
    </row>
    <row r="220" spans="4:15" x14ac:dyDescent="0.3">
      <c r="D220" s="26"/>
      <c r="E220" s="26"/>
      <c r="F220" s="28"/>
      <c r="G220" s="26"/>
      <c r="H220" s="41"/>
      <c r="I220" s="26"/>
      <c r="J220" s="26"/>
      <c r="K220" s="26"/>
      <c r="L220" s="26"/>
      <c r="M220" s="26"/>
      <c r="N220" s="26"/>
      <c r="O220" s="26"/>
    </row>
    <row r="221" spans="4:15" x14ac:dyDescent="0.3">
      <c r="D221" s="26"/>
      <c r="E221" s="26"/>
      <c r="F221" s="28"/>
      <c r="G221" s="26"/>
      <c r="H221" s="41"/>
      <c r="I221" s="26"/>
      <c r="J221" s="26"/>
      <c r="K221" s="26"/>
      <c r="L221" s="26"/>
      <c r="M221" s="26"/>
      <c r="N221" s="26"/>
      <c r="O221" s="26"/>
    </row>
    <row r="222" spans="4:15" x14ac:dyDescent="0.3">
      <c r="D222" s="26"/>
      <c r="E222" s="26"/>
      <c r="F222" s="28"/>
      <c r="G222" s="26"/>
      <c r="H222" s="41"/>
      <c r="I222" s="26"/>
      <c r="J222" s="26"/>
      <c r="K222" s="26"/>
      <c r="L222" s="26"/>
      <c r="M222" s="26"/>
      <c r="N222" s="26"/>
      <c r="O222" s="26"/>
    </row>
    <row r="223" spans="4:15" x14ac:dyDescent="0.3">
      <c r="D223" s="26"/>
      <c r="E223" s="26"/>
      <c r="F223" s="28"/>
      <c r="G223" s="26"/>
      <c r="H223" s="41"/>
      <c r="I223" s="26"/>
      <c r="J223" s="26"/>
      <c r="K223" s="26"/>
      <c r="L223" s="26"/>
      <c r="M223" s="26"/>
      <c r="N223" s="26"/>
      <c r="O223" s="26"/>
    </row>
    <row r="224" spans="4:15" x14ac:dyDescent="0.3">
      <c r="D224" s="26"/>
      <c r="E224" s="26"/>
      <c r="F224" s="28"/>
      <c r="G224" s="26"/>
      <c r="H224" s="41"/>
      <c r="I224" s="26"/>
      <c r="J224" s="26"/>
      <c r="K224" s="26"/>
      <c r="L224" s="26"/>
      <c r="M224" s="26"/>
      <c r="N224" s="26"/>
      <c r="O224" s="26"/>
    </row>
    <row r="225" spans="4:15" x14ac:dyDescent="0.3">
      <c r="D225" s="26"/>
      <c r="E225" s="26"/>
      <c r="F225" s="28"/>
      <c r="G225" s="26"/>
      <c r="H225" s="41"/>
      <c r="I225" s="26"/>
      <c r="J225" s="26"/>
      <c r="K225" s="26"/>
      <c r="L225" s="26"/>
      <c r="M225" s="26"/>
      <c r="N225" s="26"/>
      <c r="O225" s="26"/>
    </row>
    <row r="226" spans="4:15" x14ac:dyDescent="0.3">
      <c r="D226" s="26"/>
      <c r="E226" s="26"/>
      <c r="F226" s="28"/>
      <c r="G226" s="26"/>
      <c r="H226" s="41"/>
      <c r="I226" s="26"/>
      <c r="J226" s="26"/>
      <c r="K226" s="26"/>
      <c r="L226" s="26"/>
      <c r="M226" s="26"/>
      <c r="N226" s="26"/>
      <c r="O226" s="26"/>
    </row>
    <row r="227" spans="4:15" x14ac:dyDescent="0.3">
      <c r="D227" s="26"/>
      <c r="E227" s="26"/>
      <c r="F227" s="28"/>
      <c r="G227" s="26"/>
      <c r="H227" s="41"/>
      <c r="I227" s="26"/>
      <c r="J227" s="26"/>
      <c r="K227" s="26"/>
      <c r="L227" s="26"/>
      <c r="M227" s="26"/>
      <c r="N227" s="26"/>
      <c r="O227" s="26"/>
    </row>
    <row r="228" spans="4:15" x14ac:dyDescent="0.3">
      <c r="D228" s="26"/>
      <c r="E228" s="26"/>
      <c r="F228" s="28"/>
      <c r="G228" s="26"/>
      <c r="H228" s="41"/>
      <c r="I228" s="26"/>
      <c r="J228" s="26"/>
      <c r="K228" s="26"/>
      <c r="L228" s="26"/>
      <c r="M228" s="26"/>
      <c r="N228" s="26"/>
      <c r="O228" s="26"/>
    </row>
    <row r="229" spans="4:15" x14ac:dyDescent="0.3">
      <c r="D229" s="26"/>
      <c r="E229" s="26"/>
      <c r="F229" s="28"/>
      <c r="G229" s="26"/>
      <c r="H229" s="41"/>
      <c r="I229" s="26"/>
      <c r="J229" s="26"/>
      <c r="K229" s="26"/>
      <c r="L229" s="26"/>
      <c r="M229" s="26"/>
      <c r="N229" s="26"/>
      <c r="O229" s="26"/>
    </row>
    <row r="230" spans="4:15" x14ac:dyDescent="0.3">
      <c r="D230" s="26"/>
      <c r="E230" s="26"/>
      <c r="F230" s="28"/>
      <c r="G230" s="26"/>
      <c r="H230" s="41"/>
      <c r="I230" s="26"/>
      <c r="J230" s="26"/>
      <c r="K230" s="26"/>
      <c r="L230" s="26"/>
      <c r="M230" s="26"/>
      <c r="N230" s="26"/>
      <c r="O230" s="2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32455C520EB940A4D87618A098FA7E" ma:contentTypeVersion="15" ma:contentTypeDescription="Create a new document." ma:contentTypeScope="" ma:versionID="b71b0a44ca0dc629b4b748e6a68f11a2">
  <xsd:schema xmlns:xsd="http://www.w3.org/2001/XMLSchema" xmlns:xs="http://www.w3.org/2001/XMLSchema" xmlns:p="http://schemas.microsoft.com/office/2006/metadata/properties" xmlns:ns2="5a6bd556-4ad9-4f84-9547-c6d1012a067d" xmlns:ns3="76d0e0de-f4cb-449b-a6a3-44470007830e" targetNamespace="http://schemas.microsoft.com/office/2006/metadata/properties" ma:root="true" ma:fieldsID="5553558092082b98f35ee94a0aab3463" ns2:_="" ns3:_="">
    <xsd:import namespace="5a6bd556-4ad9-4f84-9547-c6d1012a067d"/>
    <xsd:import namespace="76d0e0de-f4cb-449b-a6a3-44470007830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bd556-4ad9-4f84-9547-c6d1012a06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eec0a79-46cb-4568-9b1b-2d720bd3207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6d0e0de-f4cb-449b-a6a3-44470007830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d2be639-50b9-46e8-be50-9283edb9aafb}" ma:internalName="TaxCatchAll" ma:showField="CatchAllData" ma:web="76d0e0de-f4cb-449b-a6a3-4447000783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a6bd556-4ad9-4f84-9547-c6d1012a067d">
      <Terms xmlns="http://schemas.microsoft.com/office/infopath/2007/PartnerControls"/>
    </lcf76f155ced4ddcb4097134ff3c332f>
    <TaxCatchAll xmlns="76d0e0de-f4cb-449b-a6a3-4447000783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CA99AA-4409-4F98-8829-09353177AD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bd556-4ad9-4f84-9547-c6d1012a067d"/>
    <ds:schemaRef ds:uri="76d0e0de-f4cb-449b-a6a3-4447000783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7543C7-126C-4954-B24C-E91CA3CB18BC}">
  <ds:schemaRefs>
    <ds:schemaRef ds:uri="http://schemas.microsoft.com/office/2006/metadata/properties"/>
    <ds:schemaRef ds:uri="http://schemas.microsoft.com/office/infopath/2007/PartnerControls"/>
    <ds:schemaRef ds:uri="5a6bd556-4ad9-4f84-9547-c6d1012a067d"/>
    <ds:schemaRef ds:uri="76d0e0de-f4cb-449b-a6a3-44470007830e"/>
  </ds:schemaRefs>
</ds:datastoreItem>
</file>

<file path=customXml/itemProps3.xml><?xml version="1.0" encoding="utf-8"?>
<ds:datastoreItem xmlns:ds="http://schemas.openxmlformats.org/officeDocument/2006/customXml" ds:itemID="{559D86BA-152B-4411-BBE0-039B1057DD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By Financial Acct</vt:lpstr>
      <vt:lpstr>By Dept &amp; Category or Fund</vt:lpstr>
      <vt:lpstr>By Line Item</vt:lpstr>
      <vt:lpstr>Stipends Breakdown</vt:lpstr>
      <vt:lpstr>Sheet4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Jacob Stewart</cp:lastModifiedBy>
  <cp:revision/>
  <dcterms:created xsi:type="dcterms:W3CDTF">2022-04-27T16:36:29Z</dcterms:created>
  <dcterms:modified xsi:type="dcterms:W3CDTF">2024-02-15T21:24:55Z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0x0101003732455C520EB940A4D87618A098FA7E</vt:lpwstr>
  </property>
</Properties>
</file>